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lkovaas\Desktop\RADA\ПРАЙС\"/>
    </mc:Choice>
  </mc:AlternateContent>
  <xr:revisionPtr revIDLastSave="0" documentId="8_{40CC41A0-EC04-4252-9CC1-51EA65A89B45}" xr6:coauthVersionLast="47" xr6:coauthVersionMax="47" xr10:uidLastSave="{00000000-0000-0000-0000-000000000000}"/>
  <bookViews>
    <workbookView xWindow="-120" yWindow="-120" windowWidth="38640" windowHeight="21120" tabRatio="932" xr2:uid="{00000000-000D-0000-FFFF-FFFF00000000}"/>
  </bookViews>
  <sheets>
    <sheet name="Содержание" sheetId="16" r:id="rId1"/>
    <sheet name="GASTROLINE" sheetId="19" r:id="rId2"/>
    <sheet name="SHKOLNIK" sheetId="44" r:id="rId3"/>
    <sheet name="DIN ванны охлаждаемые" sheetId="51" r:id="rId4"/>
    <sheet name="DIN мармиты" sheetId="52" r:id="rId5"/>
    <sheet name="DIN поверхность охлаждаемая" sheetId="53" r:id="rId6"/>
    <sheet name="DIN поверхность подогреваемая" sheetId="54" r:id="rId7"/>
    <sheet name="DIN супница" sheetId="55" r:id="rId8"/>
    <sheet name="CHEF&amp;SERV" sheetId="56" r:id="rId9"/>
  </sheets>
  <externalReferences>
    <externalReference r:id="rId10"/>
    <externalReference r:id="rId11"/>
  </externalReferences>
  <definedNames>
    <definedName name="_xlnm._FilterDatabase" localSheetId="1" hidden="1">GASTROLINE!$B$14:$G$14</definedName>
    <definedName name="_xlnm._FilterDatabase" localSheetId="2" hidden="1">SHKOLNIK!$B$14:$G$14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56" l="1"/>
  <c r="G41" i="56"/>
  <c r="G40" i="56"/>
  <c r="G39" i="56"/>
  <c r="G38" i="56"/>
  <c r="G37" i="56"/>
  <c r="G36" i="56"/>
  <c r="G33" i="56"/>
  <c r="G32" i="56"/>
  <c r="G31" i="56"/>
  <c r="G30" i="56"/>
  <c r="G29" i="56"/>
  <c r="G28" i="56"/>
  <c r="G25" i="56"/>
  <c r="G24" i="56"/>
  <c r="G23" i="56"/>
  <c r="G22" i="56"/>
  <c r="G21" i="56"/>
  <c r="G20" i="56"/>
  <c r="F14" i="19"/>
  <c r="F41" i="19" l="1"/>
  <c r="F42" i="19"/>
  <c r="F43" i="19"/>
  <c r="F44" i="19"/>
  <c r="F45" i="19"/>
  <c r="F46" i="19"/>
  <c r="F47" i="19"/>
  <c r="F48" i="19"/>
  <c r="F16" i="19"/>
  <c r="F17" i="19"/>
  <c r="F18" i="19"/>
  <c r="F19" i="19"/>
  <c r="F20" i="19"/>
  <c r="F21" i="19"/>
  <c r="F22" i="19"/>
  <c r="F23" i="19"/>
  <c r="F24" i="19"/>
  <c r="F25" i="19"/>
  <c r="F26" i="19"/>
  <c r="F27" i="19"/>
  <c r="F28" i="19"/>
  <c r="F29" i="19"/>
  <c r="F30" i="19"/>
  <c r="F31" i="19"/>
  <c r="F32" i="19"/>
  <c r="F33" i="19"/>
  <c r="F34" i="19"/>
  <c r="F35" i="19"/>
  <c r="F36" i="19"/>
  <c r="F37" i="19"/>
  <c r="F38" i="19"/>
  <c r="F39" i="19"/>
  <c r="F40" i="19"/>
  <c r="F15" i="19"/>
  <c r="G18" i="54" l="1"/>
  <c r="G17" i="54"/>
  <c r="G16" i="54"/>
  <c r="G14" i="54"/>
  <c r="G26" i="54" s="1"/>
  <c r="G13" i="54"/>
  <c r="G21" i="54" s="1"/>
  <c r="G12" i="54"/>
  <c r="G20" i="54" s="1"/>
  <c r="G13" i="53"/>
  <c r="G21" i="53" s="1"/>
  <c r="G12" i="53"/>
  <c r="G16" i="53" s="1"/>
  <c r="G11" i="53"/>
  <c r="G15" i="53" s="1"/>
  <c r="H17" i="52"/>
  <c r="H16" i="52"/>
  <c r="H15" i="52"/>
  <c r="H13" i="52"/>
  <c r="H25" i="52" s="1"/>
  <c r="H12" i="52"/>
  <c r="H24" i="52" s="1"/>
  <c r="H11" i="52"/>
  <c r="H23" i="52" s="1"/>
  <c r="H16" i="51"/>
  <c r="H12" i="51"/>
  <c r="H20" i="51" s="1"/>
  <c r="H11" i="51"/>
  <c r="H15" i="51" s="1"/>
  <c r="H10" i="51"/>
  <c r="H14" i="51" s="1"/>
  <c r="F21" i="44"/>
  <c r="F22" i="44"/>
  <c r="F23" i="44"/>
  <c r="F24" i="44"/>
  <c r="F25" i="44"/>
  <c r="F26" i="44"/>
  <c r="G25" i="54" l="1"/>
  <c r="H18" i="51"/>
  <c r="H19" i="51"/>
  <c r="G24" i="54"/>
  <c r="G22" i="54"/>
  <c r="G19" i="53"/>
  <c r="G20" i="53"/>
  <c r="G17" i="53"/>
  <c r="H19" i="52"/>
  <c r="H20" i="52"/>
  <c r="H21" i="52"/>
  <c r="F16" i="44"/>
  <c r="F17" i="44"/>
  <c r="F18" i="44"/>
  <c r="F19" i="44"/>
  <c r="F20" i="44"/>
  <c r="F15" i="44"/>
</calcChain>
</file>

<file path=xl/sharedStrings.xml><?xml version="1.0" encoding="utf-8"?>
<sst xmlns="http://schemas.openxmlformats.org/spreadsheetml/2006/main" count="659" uniqueCount="428">
  <si>
    <t>Артикул</t>
  </si>
  <si>
    <t>Описание</t>
  </si>
  <si>
    <t>Наименование</t>
  </si>
  <si>
    <t>Прилавок для приборов и подносов с заниженной столешницей 600</t>
  </si>
  <si>
    <t>Мармит 1-х блюд индукционный 2-х конфорочный 1120</t>
  </si>
  <si>
    <t>М1ИЧ-3К-15</t>
  </si>
  <si>
    <t>Мармит 1-х блюд индукционный 3-х конфорочный 1500</t>
  </si>
  <si>
    <t>Мармит 1-х блюд 2-х конфорочный чугунные конфорки 1120</t>
  </si>
  <si>
    <t>М1ЧЧ-3К-15</t>
  </si>
  <si>
    <t>Мармит 1-х блюд 3-х конфорочный чугунные конфорки 1500</t>
  </si>
  <si>
    <t>Мармит 1-х блюд под супницы 1120</t>
  </si>
  <si>
    <t>М1СЧ-3К-15</t>
  </si>
  <si>
    <t>Мармит 1-х блюд под супницы 1500</t>
  </si>
  <si>
    <t>Мармит 2-х блюд паровой 1120</t>
  </si>
  <si>
    <t>М2ПЧ-15</t>
  </si>
  <si>
    <t>Мармит 2-х блюд паровой 1500</t>
  </si>
  <si>
    <t>Прилавок-витрина холодильный закрытый 1120</t>
  </si>
  <si>
    <t>ПНЧ-6</t>
  </si>
  <si>
    <t>Прилавок нейтральный 600</t>
  </si>
  <si>
    <t>ПНЧ-7</t>
  </si>
  <si>
    <t>Прилавок нейтральный 700</t>
  </si>
  <si>
    <t>ПНЧ-8</t>
  </si>
  <si>
    <t>Прилавок нейтральный 800</t>
  </si>
  <si>
    <t>ПНЧ-9</t>
  </si>
  <si>
    <t>Прилавок нейтральный 900</t>
  </si>
  <si>
    <t>ПНЧ-10</t>
  </si>
  <si>
    <t>Прилавок нейтральный 1000</t>
  </si>
  <si>
    <t>ПНЧ-13</t>
  </si>
  <si>
    <t>Прилавок нейтральный 1300</t>
  </si>
  <si>
    <t>ПНЧ-14</t>
  </si>
  <si>
    <t>Прилавок нейтральный 1400</t>
  </si>
  <si>
    <t>ПНЧ-15</t>
  </si>
  <si>
    <t>Прилавок нейтральный 1500</t>
  </si>
  <si>
    <t>ПНЧ-16</t>
  </si>
  <si>
    <t>Прилавок нейтральный 1600</t>
  </si>
  <si>
    <t>ПНЧ-17</t>
  </si>
  <si>
    <t>Прилавок нейтральный 1700</t>
  </si>
  <si>
    <t>ПНЧ-18</t>
  </si>
  <si>
    <t>Прилавок нейтральный 1800</t>
  </si>
  <si>
    <t>ПНЧ-19</t>
  </si>
  <si>
    <t>Прилавок нейтральный 1900</t>
  </si>
  <si>
    <t>ПНЧ-20</t>
  </si>
  <si>
    <t>Прилавок нейтральный 2000</t>
  </si>
  <si>
    <t>Прилавок-витрина нейтральный закрытый 1120</t>
  </si>
  <si>
    <t>Линии раздачи</t>
  </si>
  <si>
    <t>Габаритные размеры (ШхГхВ), мм</t>
  </si>
  <si>
    <t>ПППЧ-БН-СЗ-6</t>
  </si>
  <si>
    <t>М1ИЧ-2К-11,2</t>
  </si>
  <si>
    <t>М1ЧЧ-2К-11,2</t>
  </si>
  <si>
    <t>М1СЧ-2К-11,2</t>
  </si>
  <si>
    <t>М2ПЧ-11,2</t>
  </si>
  <si>
    <t>ПВХЗЧ-11,2</t>
  </si>
  <si>
    <t>ПВНЗЧ-11,2</t>
  </si>
  <si>
    <t>ККЧ-11,2</t>
  </si>
  <si>
    <t>RRP*, руб. с НДС</t>
  </si>
  <si>
    <t>660х660х660(1320)</t>
  </si>
  <si>
    <t>1120х1045(660)х870(1340)</t>
  </si>
  <si>
    <t>1500х1045(660)х870(1340)</t>
  </si>
  <si>
    <t>1120х1030(660)х870(1320)</t>
  </si>
  <si>
    <t>1500х1030(660)х870(1320)</t>
  </si>
  <si>
    <t>1120х1030(660)х1707</t>
  </si>
  <si>
    <t>ПНЧ-11,2</t>
  </si>
  <si>
    <t>Прилавок нейтральный 1120</t>
  </si>
  <si>
    <t xml:space="preserve">Мармит первых блюд, корпус из нержавеющей стали марки AISI 430 толщиной 1 мм.  Имеет 3 индукционные конфорки мощностью по 3.5 кВт. Оснащен 1 полкой сверху. </t>
  </si>
  <si>
    <t>ПНВУ-90</t>
  </si>
  <si>
    <t>Прилавок поворотный, внутренний 90°</t>
  </si>
  <si>
    <t>1460х660х870</t>
  </si>
  <si>
    <t>1120х1030(660)х870</t>
  </si>
  <si>
    <t>ПВХЗЧ-15</t>
  </si>
  <si>
    <t>Прилавок-витрина холодильный закрытый 1500</t>
  </si>
  <si>
    <t>1500х1030(660)х1707</t>
  </si>
  <si>
    <t>Прилавок-витрина холодильный, столешница из нержавеющей стали марки AISI 430 толщиной 1 мм, корпус из нержавеющей стали марки AISI 430 толщиной 1 мм. Витрина три полки, температурв воздуха полезного объема +5...+15 ℃. Поставляется в собранном виде. Вес 216кг.</t>
  </si>
  <si>
    <t>Мармит первых блюд, корпус из нержавеющей стали марки AISI 430 толщиной 1 мм. Имеет 2 конфорки мощностью по 3.5 кВт. Оснащен 1 полкой сверху. Вес 110кг.</t>
  </si>
  <si>
    <t>Мармит первых блюд, корпус из нержавеющей стали марки AISI 430 толщиной 1 мм. Имеет 2 конфорки, общей мощностью 1,7 кВт. Оснащен 1 полкой сверху. Вес 74кг.</t>
  </si>
  <si>
    <t>Мармит первых блюд, корпус из нержавеющей стали марки AISI 430 толщиной 1 мм. Имеет 3 конфорки, общей мощностью 2,58 кВт. Оснащен 1 полкой сверху. Вес 124кг.</t>
  </si>
  <si>
    <t>Мармит первых блюд, корпус из нержавеющей стали марки AISI 430 толщиной 1 мм. С полкой. Имеет 2 розетки. Оснащен 1 полкой сверху. Вес 92кг.</t>
  </si>
  <si>
    <t>Мармит первых блюд, корпус из нержавеющей стали марки AISI 430 толщиной 1 мм. С полкой. Имеет 3 розетки. Оснащен 1 полкой сверху. Вес 132кг.</t>
  </si>
  <si>
    <t>Корпус из нержавеющей стали марки AISI 430 толщиной 1 мм. С полкой. Нагрев паровой. Поставляется в собранном виде. Мощность 2,5 кВт. Оснащен 1 полкой сверху. Вес 132кг.</t>
  </si>
  <si>
    <t>Мармит вторых блюд, корпус из нержавеющей стали марки AISI 430 толщиной 1 мм. С полкой. Нагрев паровой. Поставляется в собранном виде. Мощность 2,5 кВт. Оснащен 1 полкой сверху. Вес 184кг.</t>
  </si>
  <si>
    <t>Прилавок-витрина холодильный, столешница из нержавеющей стали марки AISI 430 толщиной 1 мм, корпус из нержавеющей стали марки AISI 430 толщиной 1 мм. Витрина три полки, температурв воздуха полезного объема +5...+15 ℃. Поставляется в собранном виде. Вес 194кг.</t>
  </si>
  <si>
    <t>600х1030(660)х870(1320)</t>
  </si>
  <si>
    <t>Модуль нейтральный, столешница из нержавеющей стали марки AISI 430 толщиной 1 мм, корпус из нержавеющей стали марки AISI 430 толщиной 1 мм. Не имеет полок сверху. Вес 70кг.</t>
  </si>
  <si>
    <t>700х1030(660)х870(1320)</t>
  </si>
  <si>
    <t>Модуль нейтральный, столешница из нержавеющей стали марки AISI 430 толщиной 1 мм, корпус из нержавеющей стали марки AISI 430 толщиной 1 мм. Не имеет полок сверху. Вес 76кг.</t>
  </si>
  <si>
    <t>800х1030(660)х870(1320)</t>
  </si>
  <si>
    <t>900х1030(660)х870(1320)</t>
  </si>
  <si>
    <t>Модуль нейтральный, столешница из нержавеющей стали марки AISI 430 толщиной 1 мм, корпус из нержавеющей стали марки AISI 430 толщиной 1 мм. Не имеет полок сверху.  Вес 76кг.</t>
  </si>
  <si>
    <t>1000х1030(660)х870(1320)</t>
  </si>
  <si>
    <t>Модуль нейтральный, столешница из нержавеющей стали марки AISI 430 толщиной 1 мм, корпус из нержавеющей стали марки AISI 430 толщиной 1 мм. Не имеет полок сверху.  Вес 92кг.</t>
  </si>
  <si>
    <t>ПНЧ-2ПН-11,2</t>
  </si>
  <si>
    <t>Прилавок нейтральный 1120 с двумя полками</t>
  </si>
  <si>
    <t>1120х1030(660)х870(1120)</t>
  </si>
  <si>
    <t>Модуль нейтральный, столешница из нержавеющей стали марки AISI 430 толщиной 1 мм, корпус из нержавеющей стали марки AISI 430 толщиной 1 мм. Две полки сверху.  Вес 126кг.</t>
  </si>
  <si>
    <t>ПНЧ-1ПН-11,2</t>
  </si>
  <si>
    <t>Прилавок нейтральный 1120 с одной полкой</t>
  </si>
  <si>
    <t>Модуль нейтральный, столешница из нержавеющей стали марки AISI 430 толщиной 1 мм, корпус из нержавеющей стали марки AISI 430 толщиной 1 мм. Одна полка сверху.  Вес 118кг.</t>
  </si>
  <si>
    <t>1300х1030(660)х870(1320)</t>
  </si>
  <si>
    <t>Модуль нейтральный, столешница из нержавеющей стали марки AISI 430 толщиной 1 мм, корпус из нержавеющей стали марки AISI 430 толщиной 1 мм. Не имеет полок сверху. Вес 126кг.</t>
  </si>
  <si>
    <t>1400х1030(660)х870(1320)</t>
  </si>
  <si>
    <t>Модуль нейтральный, столешница из нержавеющей стали марки AISI 430 толщиной 1 мм, корпус из нержавеющей стали марки AISI 430 толщиной 1 мм. Не имеет полок сверху. Вес 132кг.</t>
  </si>
  <si>
    <t>ПНЧ-2ПН-15</t>
  </si>
  <si>
    <t>Прилавок нейтральный 1500 с двумя полками</t>
  </si>
  <si>
    <t>1500х1030(660)х870(1120)</t>
  </si>
  <si>
    <t>Модуль нейтральный, столешница из нержавеющей стали марки AISI 430 толщиной 1 мм, корпус из нержавеющей стали марки AISI 430 толщиной 1 мм. Не имеет полок сверху. Вес 168кг.</t>
  </si>
  <si>
    <t>ПНЧ-1ПН-15</t>
  </si>
  <si>
    <t>Прилавок нейтральный 1500 с одной полкой</t>
  </si>
  <si>
    <t>Модуль нейтральный, столешница из нержавеющей стали марки AISI 430 толщиной 1 мм, корпус из нержавеющей стали марки AISI 430 толщиной 1 мм. Не имеет полок сверху. Вес 142кг.</t>
  </si>
  <si>
    <t>1600х1030(660)х870(1320)</t>
  </si>
  <si>
    <t>Модуль нейтральный, столешница из нержавеющей стали марки AISI 430 толщиной 1 мм, корпус из нержавеющей стали марки AISI 430 толщиной 1 мм. Не имеет полок сверху.  Вес 142кг.</t>
  </si>
  <si>
    <t>1700х1030(660)х870(1320)</t>
  </si>
  <si>
    <t>Модуль нейтральный, столешница из нержавеющей стали марки AISI 430 толщиной 1 мм, корпус из нержавеющей стали марки AISI 430 толщиной 1 мм. Не имеет полок сверху.  Вес 154кг.</t>
  </si>
  <si>
    <t>1800х1030(660)х870(1320)</t>
  </si>
  <si>
    <t>1900х1030(660)х870(1320)</t>
  </si>
  <si>
    <t>Модуль нейтральный, столешница из нержавеющей стали марки AISI 430 толщиной 1 мм, корпус из нержавеющей стали марки AISI 430 толщиной 1 мм. Не имеет полок сверху. Вес 172кг.</t>
  </si>
  <si>
    <t>2000х1030(660)х870(1320)</t>
  </si>
  <si>
    <t>Модуль нейтральный, столешница из нержавеющей стали марки AISI 430 толщиной 1 мм, корпус из нержавеющей стали марки AISI 430 толщиной 1 мм. Не имеет полок сверху. Вес 186кг.</t>
  </si>
  <si>
    <t>1120х945(660)х885(1340)</t>
  </si>
  <si>
    <t>Модуль нейтральный, столешница из нержавеющей стали марки AISI 430 толщиной 1 мм, корпус из нержавеющей стали марки AISI 430 толщиной 1 мм. Вес 151кг.</t>
  </si>
  <si>
    <t>Кассовая кабина 1120 мм</t>
  </si>
  <si>
    <t>Кассовая кабина универсальная, корпус из нержавеющей стали марки AISI 430 толщиной 1 мм.  Может быть в левом и правом исполнении. Поставляется в собранном виде. Вес 86кг.</t>
  </si>
  <si>
    <t>Прилавок поворотный, внутренний 90°, корпус из нержавеющей стали марки AISI 430 толщиной 1 мм. Вес 98кг.</t>
  </si>
  <si>
    <t>Прилавок для столовых приборов столешница из нержавеющей стали марки AISI 430 толщиной 1 мм, корпус из нержавеющей стали марки AISI 430 толщиной 1 мм.  Имеет четыре гастроемкости под столовые приборы Поставляется в собранном виде. Вес 86 кг.</t>
  </si>
  <si>
    <t>ПНЧ-12</t>
  </si>
  <si>
    <t>Прилавок нейтральный 1200</t>
  </si>
  <si>
    <t>1200х1030(660)х870(1320)</t>
  </si>
  <si>
    <t>ПНЧ-11</t>
  </si>
  <si>
    <t>1100х1030(660)х870</t>
  </si>
  <si>
    <t>Прилавок нейтральный 1100</t>
  </si>
  <si>
    <t>GASTROLINE</t>
  </si>
  <si>
    <t>SHKOLNIK</t>
  </si>
  <si>
    <t>Серия линии раздачи SHKOLNIK</t>
  </si>
  <si>
    <t>Серия линии раздачи GASTROLINE</t>
  </si>
  <si>
    <t>ПППЧ-БН-СЗ-6-S</t>
  </si>
  <si>
    <t>М1ЧЧ-2К-11,2-S</t>
  </si>
  <si>
    <t>М2ПЧ-11,2-S</t>
  </si>
  <si>
    <t>ПВХЗЧ-11,2-S</t>
  </si>
  <si>
    <t>ПНЧ-6-S</t>
  </si>
  <si>
    <t>ПНЧ-11,2-S</t>
  </si>
  <si>
    <t>Прилавок для приборов и подносов с заниженной столешницей 630</t>
  </si>
  <si>
    <t>Прилавок нейтральный 630</t>
  </si>
  <si>
    <t>Прилавок для горячих напитков 1120</t>
  </si>
  <si>
    <t>630х675х680(1340)</t>
  </si>
  <si>
    <t>1120х1030(705)х870(1240)</t>
  </si>
  <si>
    <t>1120х1030(705)х870(1480)</t>
  </si>
  <si>
    <t>1120х1030(705)х1720</t>
  </si>
  <si>
    <t>630х1030(705)х870</t>
  </si>
  <si>
    <t>1120х1030(705)х870</t>
  </si>
  <si>
    <t xml:space="preserve">Прилавок для столовых приборов и подносов предназначен для хранения и выдачи посетителям столовых приборов и подносов на предприятиях общественного питания. Конструкция выполнена из нержавеющей стали. Напольный модуль с четырьмя емкостями для раздельного размещения вилок, ложек и ножей. В нижней части расположен открытый отсек для хранения подносов и вспомогательного инвентаря. Конструкция обеспечивает удобный доступ к приборам и подносам, а также возможность проведения регулярной санитарной обработки всех рабочих поверхностей. Габаритные размеры в упаковке составляют 800×900×1580 мм, масса — 31/65кг. </t>
  </si>
  <si>
    <t>Мармит первых блюд предназначен для кратковременного хранения и выдачи первых блюд в наплитных котлах на предприятиях общественного питания. Конструкция включает две электрические конфорки диаметром 220 мм с независимой регулировкой мощности, верхнюю полку и направляющие для подносов. Корпус и рабочие поверхности изготовлены из нержавеющей стали. Поддержание температуры блюд осуществляется непосредственным нагревом наплитной посуды, установленной на конфорках. Время разогрева до рабочего режима составляет не более 20 минут.   Габаритные размеры в упаковке составляют 1260×900×1140 мм, масса — 88/144кг. Потребляемая мощность — 2,132 кВт.</t>
  </si>
  <si>
    <t>Мармит вторых предназначен для кратковременного хранения и раздачи горячих вторых блюд в составе линии раздачи. Конструкция включает паровую ванну с комплектом гастроемкостей GN глубиной 150 мм, две верхние полки, направляющие для подносов и открытый шкаф для хранения инвентаря. Поддержание температуры осуществляется посредством нагрева воды в ванне ТЭНами с последующей передачей тепла через горячий пар. Рабочая температура достигает +85 °С, время выхода на режим составляет не более 25 минут. Корпус выполнен из нержавеющей стали и установлен на регулируемых опорах. Модуль подключается к электрической сети 230 В и используется для организации выдачи горячих блюд в столовых, кафе, буфетах и других предприятиях общественного питания. Габаритные размеры в упаковке составляют 1260×900×1140 мм, масса — 88/144кг. Потребляемая мощность — 2,0 кВт</t>
  </si>
  <si>
    <t>Прилавок-витрина холодильный предназначен для кратковременного хранения, демонстрации и выдачи холодных закусок, салатов, десертов и напитков в составе линии раздачи Школьник. Конструкция включает охлаждаемую демонстрационную витину, с боковой подсветкой, защитное стеклянное ограждение, направляющие для подносов и нейтральный шкаф для хранения инвентаря. Поддержание температуры продукции осуществляется встроенной холодильной системой, обеспечивающей температурный режим от +5 до +15 °С. Корпус изготовлен из нержавеющей стали и установлен на регулируемых опорах. Габаритные размеры в упаковке составляют 1260×900×2080 мм, масса — 140/194кг.</t>
  </si>
  <si>
    <t xml:space="preserve">Модуль нейтральный предназначен для размещения хлебобулочных и кондитерских изделий, посуды, столовых приборов и вспомогательного оборудования в составе линии раздачи Школьник. Конструкция выполнена из нержавеющей стали и включает нейтральную рабочую поверхность, открытый шкаф для хранения кухонного инвентаря, направляющие для подносов и регулируемые по высоте опоры. Шкаф обеспечивает удобное размещение продукции и инвентаря, а также возможность интеграции с другими модулями линии раздачи. Габаритные размеры в упаковке составляют 800×900×1140 мм, масса — 32/66 кг. </t>
  </si>
  <si>
    <t xml:space="preserve">Прилавок для горячих напитков предназначен для организации зоны выдачи горячих напитков и сопутствующей продукции в составе линии раздачи. Модуль представляет собой напольный нейтральный прилавок с рабочей поверхностью из нержавеющей стали, рассчитанной на размещение кипятильников, термостатов, диспенсеров и другого оборудования. Конструкция включает металлический каркас с полимерным покрытием, облицовку из нержавеющей стали, полки в прилавке для хранения инвентаря и две розетки 16 А с заземлением для подключения оборудования. В комплект входят направляющие для подносов, а регулируемые опоры обеспечивают выравнивание модуля в составе линии раздачи. Прилавок используется в столовых, кафе, ресторанах и других предприятиях общественного питания. Габаритные размеры в упаковке составляют 1260×900×1140 мм, масса — 66/114 кг. </t>
  </si>
  <si>
    <t>Кассовая кабина универсальная, корпус из нержавеющей стали марки AISI 430 толщиной 1 мм.  Может быть в левом и правом исполнении. Поставляется в собранном виде. Вес 55кг.</t>
  </si>
  <si>
    <t>Цена с учетом скидки 10%</t>
  </si>
  <si>
    <t>М1ЧЧ-3К-15-S</t>
  </si>
  <si>
    <t>1500х1030(705)х870(1240)</t>
  </si>
  <si>
    <t>М2ПЧ-15-S</t>
  </si>
  <si>
    <t>1500х1030(705)х870(1480)</t>
  </si>
  <si>
    <t>ПНЧ-2ПН-11,2-S</t>
  </si>
  <si>
    <t>Прилавок для горячих напитков 1120 с двумя полками</t>
  </si>
  <si>
    <t>ПНЧ-2ПН-15-S</t>
  </si>
  <si>
    <t>Прилавок для горячих напитков 1500 с двумя полками</t>
  </si>
  <si>
    <t>ПНЧ-15-S</t>
  </si>
  <si>
    <t>Прилавок для горячих напитков 1500</t>
  </si>
  <si>
    <t>1500х1030(705)х870</t>
  </si>
  <si>
    <t>Мармит первых блюд предназначен для кратковременного хранения и выдачи первых блюд в наплитных котлах на предприятиях общественного питания. Конструкция включает три электрические конфорки диаметром 220 мм с независимой регулировкой мощности, верхнюю полку и направляющие для подносов. Корпус и рабочие поверхности изготовлены из нержавеющей стали. Поддержание температуры блюд осуществляется непосредственным нагревом наплитной посуды, установленной на конфорках. Время разогрева до рабочего режима составляет не более 20 минут. Габаритные размеры в упаковке составляют 1600×900×1140 мм, масса —84/122кг. Потребляемая мощность — 3,13 кВт. Напряжение — 400/230 В.</t>
  </si>
  <si>
    <t>Мармит вторых предназначен для кратковременного хранения и раздачи горячих вторых блюд в составе линии раздачи. Конструкция включает паровую ванну с комплектом гастроемкостей GN глубиной 150 мм, две верхние полки, направляющие для подносов и открытый шкаф для хранения инвентаря. Поддержание температуры осуществляется посредством нагрева воды в ванне ПЭНами с последующей передачей тепла через горячий пар. Рабочая температура достигает +85 °С, время выхода на режим составляет не более 25 минут. Корпус выполнен из нержавеющей стали и установлен на регулируемых опорах. Модуль подключается к электрической сети 230 В и используется для организации выдачи горячих блюд в столовых, кафе, буфетах и других предприятиях общественного питания. Габаритные размеры в упаковке составляют 1600×900×1140 мм, масса — 110/148кг. Потребляемая мощность — 3,3 кВт. Напряжение — 230 В.</t>
  </si>
  <si>
    <t>Прилавок для горячих напитков с двумя полками предназначен для организации зоны выдачи горячих напитков и сопутствующей продукции в составе линии раздачи. Модуль представляет собой напольный нейтральный прилавок с рабочей поверхностью из нержавеющей стали, рассчитанной на размещение кипятильников, термостатов, диспенсеров и другого оборудования. Конструкция включает металлический каркас с полимерным покрытием, облицовку из нержавеющей стали, полки в прилавке для хранения инвентаря и две розетки 16 А с заземлением для подключения оборудования. В комплект входят направляющие для подносов, а регулируемые опоры обеспечивают выравнивание модуля в составе линии раздачи. Прилавок используется в столовых, кафе, ресторанах и других предприятиях общественного питания. Габаритные размеры в упаковке составляют 1260×900×1140 мм, масса — 66/104 кг. Напряжение — 230 В.</t>
  </si>
  <si>
    <t>Прилавок для горячих напитков с двумя полками предназначен для организации зоны выдачи горячих напитков и сопутствующей продукции в составе линии раздачи. Модуль представляет собой напольный нейтральный прилавок с рабочей поверхностью из нержавеющей стали с двумя настольными полками, рассчитанной на размещение кипятильников, термостатов, диспенсеров и другого оборудования. Конструкция включает металлический каркас с полимерным покрытием, облицовку из нержавеющей стали, полки в прилавке для хранения инвентаря и две розетки 16 А с заземлением для подключения оборудования. В комплект входят направляющие для подносов, а регулируемые опоры обеспечивают выравнивание модуля в составе линии раздачи. Прилавок используется в столовых, кафе, ресторанах и других предприятиях общественного питания. Габаритные размеры в упаковке составляют 1260×900×1140 мм, масса — 85/123 кг. Напряжение — 230 В.</t>
  </si>
  <si>
    <t>Прилавок для горячих напитков предназначен для организации зоны выдачи горячих напитков и сопутствующей продукции в составе линии раздачи. Модуль представляет собой напольный нейтральный прилавок с рабочей поверхностью из нержавеющей стали с двумя настольными полками, рассчитанной на размещение кипятильников, термостатов, диспенсеров и другого оборудования. Конструкция включает металлический каркас с полимерным покрытием, облицовку из нержавеющей стали, полки в прилавке для хранения инвентаря и две розетки 16 А с заземлением для подключения оборудования. В комплект входят направляющие для подносов, а регулируемые опоры обеспечивают выравнивание модуля в составе линии раздачи. Прилавок используется в столовых, кафе, ресторанах и других предприятиях общественного питания. Габаритные размеры в упаковке составляют 1600×900×1140 мм, масса — 70/108 кг. Напряжение — 230 В.</t>
  </si>
  <si>
    <t>% до 30 ноября 2026</t>
  </si>
  <si>
    <t>DROP IN</t>
  </si>
  <si>
    <t>Ванна охлаждаемая drop-in</t>
  </si>
  <si>
    <t>Размерность</t>
  </si>
  <si>
    <t>Габариты, мм</t>
  </si>
  <si>
    <t>Температурный режим, °C</t>
  </si>
  <si>
    <t>Мощность, кВт</t>
  </si>
  <si>
    <t>РРЦ, ₽ с НДС</t>
  </si>
  <si>
    <t>На 1 GN</t>
  </si>
  <si>
    <t>MDP-CB1</t>
  </si>
  <si>
    <t>450 × 620 × 395</t>
  </si>
  <si>
    <t xml:space="preserve">+2…+8 </t>
  </si>
  <si>
    <t>Охлаждаемая ванна на 1 GN для хранения и демонстрации холодных блюд и продуктов.</t>
  </si>
  <si>
    <t>На 2 GN</t>
  </si>
  <si>
    <t>MDP-CB2</t>
  </si>
  <si>
    <t>770 × 620 × 395</t>
  </si>
  <si>
    <t>Охлаждаемая ванна на 2 GN для хранения и демонстрации холодных блюд и продуктов.</t>
  </si>
  <si>
    <t>На 3 GN</t>
  </si>
  <si>
    <t>MDP-CB3</t>
  </si>
  <si>
    <t>1095 × 620 × 395</t>
  </si>
  <si>
    <t>Охлаждаемая ванна на 3 GN для хранения и демонстрации холодных блюд и продуктов.</t>
  </si>
  <si>
    <t>На 4 GN</t>
  </si>
  <si>
    <t>MDP-CB4</t>
  </si>
  <si>
    <t>1420 × 620 × 395</t>
  </si>
  <si>
    <t>Охлаждаемая ванна на 4 GN для хранения и демонстрации холодных блюд и продуктов.</t>
  </si>
  <si>
    <t>Ванна охлаждаемая с Г/Т-образной полкой и подсветкой</t>
  </si>
  <si>
    <t>MDP-CT2-T</t>
  </si>
  <si>
    <t>770 × 620 × 1135</t>
  </si>
  <si>
    <t>Охлаждаемая ванна на 2 GN с Т-образной полкой и подсветкой для демонстрационной выкладки.</t>
  </si>
  <si>
    <t>MDP-CT3-T</t>
  </si>
  <si>
    <t>1095 × 620 × 1135</t>
  </si>
  <si>
    <t>Охлаждаемая ванна на 3 GN с Т-образной полкой и подсветкой для демонстрационной выкладки.</t>
  </si>
  <si>
    <t>MDP-CT4-T</t>
  </si>
  <si>
    <t>1420 × 620 × 1135</t>
  </si>
  <si>
    <t>Охлаждаемая ванна на 4 GN с Т-образной полкой и подсветкой для демонстрационной выкладки.</t>
  </si>
  <si>
    <t xml:space="preserve"> Ванна охлаждаемая, с полкой (Г-Т-образной) на каркасе под обшивку </t>
  </si>
  <si>
    <t>MDP-CB2-T-B</t>
  </si>
  <si>
    <t>770 × 620 × 1295</t>
  </si>
  <si>
    <t>Охлаждаемая ванна на 2 GN с полкой и каркасом под обшивку для интеграции в линию или отдельно стоящий модуль</t>
  </si>
  <si>
    <t>MDP-CB3-T-B</t>
  </si>
  <si>
    <t>1095 × 620 × 1295</t>
  </si>
  <si>
    <t>Охлаждаемая ванна на 3 GN с полкой и каркасом под обшивку для интеграции в линию или отдельно стоящий модуль</t>
  </si>
  <si>
    <t>MDP-CB4-T-B</t>
  </si>
  <si>
    <t>1420 × 620 × 1295</t>
  </si>
  <si>
    <t>Охлаждаемая ванна на 4 GN с полкой и каркасом под обшивку для интеграции в линию или отдельно стоящий модуль</t>
  </si>
  <si>
    <t xml:space="preserve">Ванна охлаждаемая, с полкой (Г-Т-образной), на каркасе с фасадами </t>
  </si>
  <si>
    <t>MDP-CB2-T-F</t>
  </si>
  <si>
    <t>Охлаждаемая ванна на 2 GN с полкой и фасадом для закрытого оформления линии.</t>
  </si>
  <si>
    <t>MDP-CB3-T-F</t>
  </si>
  <si>
    <t>Охлаждаемая ванна на 3 GN с полкой и фасадом для закрытого оформления линии.</t>
  </si>
  <si>
    <t>MDP-CB4-T-F</t>
  </si>
  <si>
    <t>Охлаждаемая ванна на 4 GN с полкой и фасадом для закрытого оформления линии.</t>
  </si>
  <si>
    <t>ОПЦИЯ комплект колес</t>
  </si>
  <si>
    <t>Мармит drop-in</t>
  </si>
  <si>
    <t>Встраиваемый мармит на 1 GN для поддержания температуры готовых блюд.</t>
  </si>
  <si>
    <t>MDP-HM1</t>
  </si>
  <si>
    <t>450 × 620 × 205</t>
  </si>
  <si>
    <t>+30…+80</t>
  </si>
  <si>
    <t>MDP-HM2</t>
  </si>
  <si>
    <t>770 × 620 × 205</t>
  </si>
  <si>
    <t>Встраиваемый мармит на 2 GN для поддержания температуры готовых блюд.</t>
  </si>
  <si>
    <t>MDP-HM3</t>
  </si>
  <si>
    <t>1095 × 620 × 205</t>
  </si>
  <si>
    <t>Встраиваемый мармит на 3 GN для поддержания температуры готовых блюд.</t>
  </si>
  <si>
    <t>MDP-HM4</t>
  </si>
  <si>
    <t>1420 × 620 × 205</t>
  </si>
  <si>
    <t>Встраиваемый мармит на 4 GN для поддержания температуры готовых блюд.</t>
  </si>
  <si>
    <t>MDP-HM2-T</t>
  </si>
  <si>
    <t>Мармит на 2 GN с Т-образной полкой и подсветкой для линии раздачи.</t>
  </si>
  <si>
    <t>MDP-HM3-T</t>
  </si>
  <si>
    <t>Мармит на 3 GN с Т-образной полкой и подсветкой для линии раздачи.</t>
  </si>
  <si>
    <t>MDP-HM4-T</t>
  </si>
  <si>
    <t>Мармит на 4 GN с Т-образной полкой и подсветкой для линии раздачи.</t>
  </si>
  <si>
    <t>MDP-HM2-LI</t>
  </si>
  <si>
    <t>770 × 620 × 600</t>
  </si>
  <si>
    <t>Мармит на 2 GN с полкой и ИК-подогревом блюд под полкой.</t>
  </si>
  <si>
    <t>MDP-HM3-LI</t>
  </si>
  <si>
    <t>1095 × 620 × 600</t>
  </si>
  <si>
    <t>Мармит на 3 GN с полкой и ИК-подогревом блюд под полкой.</t>
  </si>
  <si>
    <t>MDP-HM4-LI</t>
  </si>
  <si>
    <t>1420 × 620 × 600</t>
  </si>
  <si>
    <t>Мармит на 4 GN с полкой и ИК-подогревом блюд под полкой.</t>
  </si>
  <si>
    <t>MDP-HM2-T-B</t>
  </si>
  <si>
    <t>Мармит на 2 GN с полкой и каркасом под обшивку для интеграции в линию или отдельно стоящий модуль</t>
  </si>
  <si>
    <t>MDP-HM3-T-B</t>
  </si>
  <si>
    <t>Мармит на 3 GN с полкой и каркасом под обшивку для интеграции в линию или отдельно стоящий модуль</t>
  </si>
  <si>
    <t>MDP-HM4-T-B</t>
  </si>
  <si>
    <t>Мармит на 4 GN с полкой и каркасом под обшивку для интеграции в линию или отдельно стоящий модуль</t>
  </si>
  <si>
    <t>MDP-HM2-T-F</t>
  </si>
  <si>
    <t>Мармит на 2 GN с полкой и фасадом для закрытого оформления линии  или отдельно в стоящий модуль</t>
  </si>
  <si>
    <t>MDP-HM3-T-F</t>
  </si>
  <si>
    <t>MDP-HM4-T-F</t>
  </si>
  <si>
    <t>Поверхность охлаждаемая drop-in</t>
  </si>
  <si>
    <t>MDP-CT2</t>
  </si>
  <si>
    <t>770 × 620 × 420</t>
  </si>
  <si>
    <t>Охлаждаемая поверхность на 2 GN для открытой выкладки холодных блюд и продуктов.</t>
  </si>
  <si>
    <t>MDP-CT3</t>
  </si>
  <si>
    <t>1095 × 620 × 420</t>
  </si>
  <si>
    <t>MDP-CT4</t>
  </si>
  <si>
    <t>1420 × 620 × 420</t>
  </si>
  <si>
    <t>Негастронормированная</t>
  </si>
  <si>
    <t>MDP-CT70</t>
  </si>
  <si>
    <t>700 × 700 × 420</t>
  </si>
  <si>
    <t>Охлаждаемая поверхность на 700х700мм для плоской выкладки холодных блюд и продуктов.</t>
  </si>
  <si>
    <t>MDP-CT100</t>
  </si>
  <si>
    <t>1000 × 700 × 420</t>
  </si>
  <si>
    <t>+2…+9</t>
  </si>
  <si>
    <t>Охлаждаемая поверхность на 1000х700мм  для плоской  выкладки холодных блюд и продуктов.</t>
  </si>
  <si>
    <t>770 × 620 × 1140</t>
  </si>
  <si>
    <t>Охлаждаемая поверхность на 2 GN с полкой и подсветкой для демонстрации продукции.</t>
  </si>
  <si>
    <t>1095 × 620 × 1140</t>
  </si>
  <si>
    <t>Охлаждаемая поверхность на 3 GN с полкой и подсветкой для демонстрации продукции.</t>
  </si>
  <si>
    <t>1420 × 620 × 1140</t>
  </si>
  <si>
    <t>Охлаждаемая поверхность на 4 GN с полкой и подсветкой для демонстрации продукции.</t>
  </si>
  <si>
    <t>MDP-CT2-T-B</t>
  </si>
  <si>
    <t>Охлаждаемая поверхность на 2 GN с полкой и каркасом под обшивку для интеграции в линию или отдельно стоящий модуль</t>
  </si>
  <si>
    <t>MDP-CT3-T-B</t>
  </si>
  <si>
    <t>Охлаждаемая поверхность на 3 GN с полкой и каркасом под обшивку для интеграции в линию или отдельно стоящий модуль</t>
  </si>
  <si>
    <t>MDP-CT4-T-B</t>
  </si>
  <si>
    <t>Охлаждаемая поверхность на 4 GN с полкой и каркасом под обшивку для интеграции в линию или отдельно стоящий модуль</t>
  </si>
  <si>
    <t>MDP-CT2-T-F</t>
  </si>
  <si>
    <t>Охлаждаемая поверхность на 2 GN с полкой и фасадом для закрытого оформления линии  или отдельно в стоящий модуль</t>
  </si>
  <si>
    <t>MDP-CT3-T-F</t>
  </si>
  <si>
    <t>Охлаждаемая поверхность на 3 GN с полкой и фасадом для закрытого оформления линии  или отдельно в стоящий модуль</t>
  </si>
  <si>
    <t>MDP-CT4-T-F</t>
  </si>
  <si>
    <t>Охлаждаемая поверхность на 4 GN с полкой и фасадом для закрытого оформления линии  или отдельно в стоящий модуль</t>
  </si>
  <si>
    <t xml:space="preserve"> Поверхность подогреваемая drop-in</t>
  </si>
  <si>
    <t>MDP-HT2</t>
  </si>
  <si>
    <t>770 × 620 × 275</t>
  </si>
  <si>
    <t>Подогреваемая поверхность на 2 GN для открытой выкладки холодных блюд и продуктов.</t>
  </si>
  <si>
    <t>MDP-HT3</t>
  </si>
  <si>
    <t>1095 × 620 × 275</t>
  </si>
  <si>
    <t>Подогреваемая поверхность на 3 GN для открытой выкладки холодных блюд и продуктов.</t>
  </si>
  <si>
    <t>MDP-HT4</t>
  </si>
  <si>
    <t>1420 × 620 × 275</t>
  </si>
  <si>
    <t>Подогреваемая поверхность на 4 GN для открытой выкладки холодных блюд и продуктов.</t>
  </si>
  <si>
    <t>MDP-HT70</t>
  </si>
  <si>
    <t>700 × 700 × 275</t>
  </si>
  <si>
    <t>Подогреваемая поверхность на 700х700мм для плоской выкладки холодных блюд и продуктов.</t>
  </si>
  <si>
    <t>MDP-HT100</t>
  </si>
  <si>
    <t>1000 × 700 × 275</t>
  </si>
  <si>
    <t>Подогреваемая поверхность на 1000х700мм  для плоской  выкладки холодных блюд и продуктов.</t>
  </si>
  <si>
    <t>MDP-HT2-T</t>
  </si>
  <si>
    <t>Подогреваемая поверхность на 2 GN с полкой и подсветкой для демонстрации продукции.</t>
  </si>
  <si>
    <t>MDP-HT3-T</t>
  </si>
  <si>
    <t>Подогреваемая поверхность на 3 GN с полкой и подсветкой для демонстрации продукции.</t>
  </si>
  <si>
    <t>MDP-HT4-T</t>
  </si>
  <si>
    <t>Подогреваемая поверхность на 4 GN с полкой и подсветкой для демонстрации продукции.</t>
  </si>
  <si>
    <t>MDP-HT2-LI</t>
  </si>
  <si>
    <t>Подогреваемая поверхность на 2 GN с полкой ИК-подогревом блюд под полкой.</t>
  </si>
  <si>
    <t>MDP-HT3-LI</t>
  </si>
  <si>
    <t>Подогреваемая поверхность на 3 GN с полкой ИК-подогревом блюд под полкой.</t>
  </si>
  <si>
    <t>MDP-HT4-LI</t>
  </si>
  <si>
    <t>Подогреваемая поверхность на 4 GN с полкойИК-подогревом блюд под полкой.</t>
  </si>
  <si>
    <t>MDP-HT2-T-B</t>
  </si>
  <si>
    <t>Подогреваемая поверхность на 2 GN с полкой и каркасом под обшивку для интеграции в линию или отдельно стоящий модуль</t>
  </si>
  <si>
    <t>MDP-HT3-T-B</t>
  </si>
  <si>
    <t>Подогреваемая поверхность на 3 GN с полкой и каркасом под обшивку для интеграции в линию или отдельно стоящий модуль</t>
  </si>
  <si>
    <t>MDP-HT4-T-B</t>
  </si>
  <si>
    <t>Подогреваемая поверхность на 4 GN с полкой и каркасом под обшивку для интеграции в линию или отдельно стоящий модуль</t>
  </si>
  <si>
    <t>MDP-HT2-T-F</t>
  </si>
  <si>
    <t>Подогреваемая поверхность на 2 GN с полкой и фасадом для закрытого оформления линии  или отдельно в стоящий модуль</t>
  </si>
  <si>
    <t>MDP-HT3-T-F</t>
  </si>
  <si>
    <t>MDP-HT4-T-F</t>
  </si>
  <si>
    <t>Супница встраиваемая</t>
  </si>
  <si>
    <t>Исполнение</t>
  </si>
  <si>
    <t>Параметры</t>
  </si>
  <si>
    <t>На 10 л</t>
  </si>
  <si>
    <t>MDP-S10</t>
  </si>
  <si>
    <t>400 × 400 × 380</t>
  </si>
  <si>
    <t>220 В, 0,45 кВт, до +80°C</t>
  </si>
  <si>
    <t>MDP-SINK-10L</t>
  </si>
  <si>
    <t>Встраиваемая супница объемом 10 л для поддержания температуры супов, соусов и других жидких блюд.</t>
  </si>
  <si>
    <t>НОВИНКА!</t>
  </si>
  <si>
    <t>ванны охлаждаемые</t>
  </si>
  <si>
    <t>мармиты</t>
  </si>
  <si>
    <t>поверхность охлаждаемая</t>
  </si>
  <si>
    <t>супница</t>
  </si>
  <si>
    <t>поверхность подогреваемая</t>
  </si>
  <si>
    <t>Мармит с L/Т-образной полкой и подсветкой</t>
  </si>
  <si>
    <t>Мармит с L/Т-образной полкой и ИК-подогревом</t>
  </si>
  <si>
    <t xml:space="preserve">Мармит с полкой (L-Т-образной) на каркасе под обшивку </t>
  </si>
  <si>
    <t xml:space="preserve">Мармит с полкой (L-Т-образной), на каркасе с фасадами </t>
  </si>
  <si>
    <t>Поверхность охлаждаемая с L/Т-образной полкой и подсветкой</t>
  </si>
  <si>
    <t xml:space="preserve"> Поверхность охлаждаемая, с полкой (L-Т-образной) на каркасе под обшивку </t>
  </si>
  <si>
    <t xml:space="preserve">Поверхность охлаждаемая, с полкой (L-Т-образной), на каркасе с фасадами </t>
  </si>
  <si>
    <t>Поверхность подогреваемая с L/Т-образной полкой и подсветкой</t>
  </si>
  <si>
    <t xml:space="preserve"> Поверхность подогреваемая с L/Т-образной полкой и ИК-подогревом</t>
  </si>
  <si>
    <t>Поверхность подогреваемая, с полкой (L-Т-образной) на каркасе под обшивку + колеса</t>
  </si>
  <si>
    <t xml:space="preserve"> Поверхность подогреваемая, с полкой (L-Т-образной), на каркасе с фасадами + колеса</t>
  </si>
  <si>
    <t>СТОЙКА ШЕФА</t>
  </si>
  <si>
    <t>СКИДКА</t>
  </si>
  <si>
    <t>%</t>
  </si>
  <si>
    <t>Скидка до конца осени 10% 2026</t>
  </si>
  <si>
    <t>Стойки CHEF&amp;SERV</t>
  </si>
  <si>
    <t xml:space="preserve">Наименование </t>
  </si>
  <si>
    <t>Габаритные размеры, д*г*в</t>
  </si>
  <si>
    <t>RRP*, руб. с НДС 22%</t>
  </si>
  <si>
    <t>Модуль левый - стартовый</t>
  </si>
  <si>
    <t>Стартовый модуль линии.
Левый модуль предназначен для начала линии SHEF&amp;SER. Оснащён левой стойкой для установки двухъярусной полки, левым боковым ограничителем (крылом) со стороны повара и официантской стойкой. Формирует левую границу линии и обеспечивает её начальное исполнение.</t>
  </si>
  <si>
    <t>CHS-L-09</t>
  </si>
  <si>
    <t>Модуль левый CHS-L-09 стартовый</t>
  </si>
  <si>
    <t>930х1150х1670</t>
  </si>
  <si>
    <t>Коплектация: Левая стойка для 2 полок, левое крыло, официантская стойка, две полки</t>
  </si>
  <si>
    <t>CHS-L-12</t>
  </si>
  <si>
    <t>Модуль левый CHS-L-12 стартовый</t>
  </si>
  <si>
    <t>1230х1150х1670</t>
  </si>
  <si>
    <t>CHS-L-14</t>
  </si>
  <si>
    <t>Модуль левый CHS-L-14 стартовый</t>
  </si>
  <si>
    <t>1425х1150х1670</t>
  </si>
  <si>
    <t>CHS-L-16</t>
  </si>
  <si>
    <t>Стойка левый CHS-L-16 стартовый</t>
  </si>
  <si>
    <t>1660х1150х1670</t>
  </si>
  <si>
    <t>CHS-L-18</t>
  </si>
  <si>
    <t>Стойка левый CHS-L-18 стартовый</t>
  </si>
  <si>
    <t>1880х1150х1670</t>
  </si>
  <si>
    <t>CHS-L-20</t>
  </si>
  <si>
    <t>Стойка левый CHS-L-20 стартовый</t>
  </si>
  <si>
    <t>2090х1150х1670</t>
  </si>
  <si>
    <t>Модуль центральный</t>
  </si>
  <si>
    <t>Центральный модуль SHEF&amp;SER предназначен для увеличения длины линии и формирования её промежуточных участков. Модуль оснащён стойкой для установки двухъярусной полки с возможностью размещения полок с левой и правой стороны, левым боковым ограничителем (крылом) со стороны повара и официантской стойкой. Конструкция модуля позволяет присоединять к нему левый (L) и правый (R) модули, а также последовательно устанавливать несколько центральных модулей для увеличения длины линии.</t>
  </si>
  <si>
    <t>CHS-C-09</t>
  </si>
  <si>
    <t>Модуль CHS-C-09 стартовый</t>
  </si>
  <si>
    <t>Коплектация: Левая стойка для 2 полок, левое крыло, официантская стойка,  две полки возможность присоединения L и R</t>
  </si>
  <si>
    <t>CHS-C-12</t>
  </si>
  <si>
    <t>Модуль CHS-C-12 стартовый</t>
  </si>
  <si>
    <t>Коплектация: Левая стойка для 2 полок, левое крыло, официантская стойка, две полки возможность присоединения L и R</t>
  </si>
  <si>
    <t>CHS-C-14</t>
  </si>
  <si>
    <t>Модуль CHS-C-14 стартовый</t>
  </si>
  <si>
    <t>Коплектация: Левая стойка для 2 полок, левое крыло, официантская стойка, две полки, возможность присоединения L и R</t>
  </si>
  <si>
    <t>CHS-C-16</t>
  </si>
  <si>
    <t>Модуль CHS-C-16 стартовый</t>
  </si>
  <si>
    <t>CHS-C-18</t>
  </si>
  <si>
    <t>Модуль CHS-C-18 стартовый</t>
  </si>
  <si>
    <t>CHS-C-20</t>
  </si>
  <si>
    <t>Модуль CHS-C-20 стартовый</t>
  </si>
  <si>
    <t>Модуль правый - финишный</t>
  </si>
  <si>
    <t>Финишный модуль линии.
Правый модуль предназначен для завершения линии SHEF&amp;SER. Оснащён левой и правой стойками для установки двухъярусной полки, левым и правым боковым ограничителеми (крыльми) со стороны повара и официантской стойкой. Формирует правую границу линии и обеспечивает её завершённое  исполнение.</t>
  </si>
  <si>
    <t>CHS-R-09</t>
  </si>
  <si>
    <t>Модуль правый CHS-R-09 стартовый</t>
  </si>
  <si>
    <t>955х1150х1670</t>
  </si>
  <si>
    <t>Коплектация: Левая и правая стойки для 2 полок, левое и правое крылья, официантская стойка, две полки</t>
  </si>
  <si>
    <t>CHS-R-12</t>
  </si>
  <si>
    <t>Модуль правый CHS-R-12 стартовый</t>
  </si>
  <si>
    <t>1255х1150х1670</t>
  </si>
  <si>
    <t>CHS-R-14</t>
  </si>
  <si>
    <t>Модуль правый CHS-R-14 стартовый</t>
  </si>
  <si>
    <t>1450х1150х1670</t>
  </si>
  <si>
    <t>CHS-R-16</t>
  </si>
  <si>
    <t>Модуль правый CHS-R-16 стартовый</t>
  </si>
  <si>
    <t>1685х1150х1670</t>
  </si>
  <si>
    <t>CHS-R-18</t>
  </si>
  <si>
    <t>Модуль правый CHS-R-18 стартовый</t>
  </si>
  <si>
    <t>1905х1150х1670</t>
  </si>
  <si>
    <t>CHS-R-20</t>
  </si>
  <si>
    <t>Модуль правый CHS-R-20 стартовый</t>
  </si>
  <si>
    <t>2115х1150х1670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</si>
</sst>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₽_-;\-* #,##0\ _₽_-;_-* &quot;-&quot;??\ _₽_-;_-@_-"/>
    <numFmt numFmtId="165" formatCode="#,##0\ _₽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u/>
      <sz val="18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1"/>
      <color rgb="FF1A1A1A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FF0000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u/>
      <sz val="14"/>
      <color theme="10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3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8" fillId="2" borderId="0" xfId="0" applyFont="1" applyFill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1" fontId="9" fillId="0" borderId="1" xfId="0" applyNumberFormat="1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left" wrapText="1"/>
    </xf>
    <xf numFmtId="0" fontId="15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1" fontId="9" fillId="2" borderId="1" xfId="0" applyNumberFormat="1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9" fontId="13" fillId="0" borderId="0" xfId="1" applyNumberFormat="1" applyFont="1" applyAlignment="1"/>
    <xf numFmtId="0" fontId="17" fillId="3" borderId="1" xfId="0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vertical="center"/>
    </xf>
    <xf numFmtId="0" fontId="13" fillId="0" borderId="0" xfId="1" applyNumberFormat="1" applyFont="1" applyAlignment="1">
      <alignment horizontal="center"/>
    </xf>
    <xf numFmtId="9" fontId="14" fillId="0" borderId="0" xfId="1" applyNumberFormat="1" applyFont="1" applyAlignme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6" fillId="2" borderId="1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left" vertical="center" wrapText="1"/>
    </xf>
    <xf numFmtId="3" fontId="16" fillId="2" borderId="14" xfId="0" applyNumberFormat="1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left" vertical="center" wrapText="1"/>
    </xf>
    <xf numFmtId="3" fontId="16" fillId="2" borderId="16" xfId="0" applyNumberFormat="1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left" vertical="center" wrapText="1"/>
    </xf>
    <xf numFmtId="3" fontId="16" fillId="2" borderId="20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18" fillId="2" borderId="23" xfId="0" applyFont="1" applyFill="1" applyBorder="1" applyAlignment="1">
      <alignment horizontal="center" vertical="center" wrapText="1"/>
    </xf>
    <xf numFmtId="0" fontId="18" fillId="2" borderId="24" xfId="0" applyFont="1" applyFill="1" applyBorder="1" applyAlignment="1">
      <alignment horizontal="center" vertical="center" wrapText="1"/>
    </xf>
    <xf numFmtId="0" fontId="16" fillId="2" borderId="24" xfId="0" applyFont="1" applyFill="1" applyBorder="1" applyAlignment="1">
      <alignment horizontal="center" vertical="center" wrapText="1"/>
    </xf>
    <xf numFmtId="3" fontId="16" fillId="2" borderId="24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0" fillId="2" borderId="0" xfId="0" applyFill="1"/>
    <xf numFmtId="49" fontId="16" fillId="2" borderId="6" xfId="0" applyNumberFormat="1" applyFont="1" applyFill="1" applyBorder="1" applyAlignment="1">
      <alignment horizontal="center" vertical="center" wrapText="1"/>
    </xf>
    <xf numFmtId="2" fontId="16" fillId="2" borderId="6" xfId="0" applyNumberFormat="1" applyFont="1" applyFill="1" applyBorder="1" applyAlignment="1">
      <alignment horizontal="center" vertical="center" wrapText="1"/>
    </xf>
    <xf numFmtId="49" fontId="16" fillId="2" borderId="2" xfId="0" applyNumberFormat="1" applyFont="1" applyFill="1" applyBorder="1" applyAlignment="1">
      <alignment horizontal="center" vertical="center" wrapText="1"/>
    </xf>
    <xf numFmtId="2" fontId="16" fillId="2" borderId="1" xfId="0" applyNumberFormat="1" applyFont="1" applyFill="1" applyBorder="1" applyAlignment="1">
      <alignment horizontal="center" vertical="center" wrapText="1"/>
    </xf>
    <xf numFmtId="49" fontId="16" fillId="2" borderId="26" xfId="0" applyNumberFormat="1" applyFont="1" applyFill="1" applyBorder="1" applyAlignment="1">
      <alignment horizontal="center" vertical="center" wrapText="1"/>
    </xf>
    <xf numFmtId="2" fontId="16" fillId="2" borderId="18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3" fontId="16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9" fillId="0" borderId="0" xfId="1" applyFont="1"/>
    <xf numFmtId="0" fontId="20" fillId="0" borderId="0" xfId="0" applyFont="1" applyAlignment="1">
      <alignment horizontal="left" vertical="center"/>
    </xf>
    <xf numFmtId="0" fontId="20" fillId="2" borderId="0" xfId="0" applyFont="1" applyFill="1" applyAlignment="1">
      <alignment horizontal="left" vertical="center"/>
    </xf>
    <xf numFmtId="0" fontId="20" fillId="0" borderId="0" xfId="0" applyFont="1" applyAlignment="1">
      <alignment vertical="center"/>
    </xf>
    <xf numFmtId="0" fontId="20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8" fillId="3" borderId="8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left" vertical="top"/>
    </xf>
    <xf numFmtId="49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0" fillId="3" borderId="22" xfId="0" applyFill="1" applyBorder="1" applyAlignment="1">
      <alignment horizontal="center" vertical="center"/>
    </xf>
    <xf numFmtId="0" fontId="6" fillId="3" borderId="21" xfId="0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0" fillId="3" borderId="0" xfId="0" applyFill="1"/>
    <xf numFmtId="0" fontId="6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18" fillId="3" borderId="8" xfId="0" applyFont="1" applyFill="1" applyBorder="1" applyAlignment="1">
      <alignment vertical="center" wrapText="1"/>
    </xf>
    <xf numFmtId="0" fontId="18" fillId="3" borderId="25" xfId="0" applyFont="1" applyFill="1" applyBorder="1" applyAlignment="1">
      <alignment horizontal="center" vertical="center" wrapText="1"/>
    </xf>
    <xf numFmtId="0" fontId="18" fillId="3" borderId="27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2" fontId="0" fillId="3" borderId="5" xfId="0" applyNumberForma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16" fillId="2" borderId="29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6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2" borderId="0" xfId="0" applyFill="1" applyAlignment="1">
      <alignment horizontal="center" wrapText="1"/>
    </xf>
    <xf numFmtId="3" fontId="16" fillId="2" borderId="30" xfId="0" applyNumberFormat="1" applyFont="1" applyFill="1" applyBorder="1" applyAlignment="1">
      <alignment horizontal="center" wrapText="1"/>
    </xf>
    <xf numFmtId="0" fontId="16" fillId="2" borderId="15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3" fontId="16" fillId="2" borderId="16" xfId="0" applyNumberFormat="1" applyFont="1" applyFill="1" applyBorder="1" applyAlignment="1">
      <alignment horizontal="center" wrapText="1"/>
    </xf>
    <xf numFmtId="0" fontId="16" fillId="2" borderId="17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16" fillId="2" borderId="18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wrapText="1"/>
    </xf>
    <xf numFmtId="3" fontId="16" fillId="2" borderId="20" xfId="0" applyNumberFormat="1" applyFont="1" applyFill="1" applyBorder="1" applyAlignment="1">
      <alignment horizontal="center" wrapText="1"/>
    </xf>
    <xf numFmtId="0" fontId="16" fillId="2" borderId="12" xfId="0" applyFont="1" applyFill="1" applyBorder="1" applyAlignment="1">
      <alignment horizontal="center" wrapText="1"/>
    </xf>
    <xf numFmtId="0" fontId="16" fillId="2" borderId="6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wrapText="1"/>
    </xf>
    <xf numFmtId="3" fontId="16" fillId="2" borderId="14" xfId="0" applyNumberFormat="1" applyFont="1" applyFill="1" applyBorder="1" applyAlignment="1">
      <alignment horizontal="center" wrapText="1"/>
    </xf>
    <xf numFmtId="0" fontId="16" fillId="2" borderId="13" xfId="0" applyFont="1" applyFill="1" applyBorder="1" applyAlignment="1">
      <alignment horizontal="center" wrapText="1"/>
    </xf>
    <xf numFmtId="2" fontId="16" fillId="2" borderId="13" xfId="0" applyNumberFormat="1" applyFont="1" applyFill="1" applyBorder="1" applyAlignment="1">
      <alignment horizontal="center" wrapText="1"/>
    </xf>
    <xf numFmtId="0" fontId="18" fillId="2" borderId="33" xfId="0" applyFont="1" applyFill="1" applyBorder="1" applyAlignment="1">
      <alignment horizontal="center" wrapText="1"/>
    </xf>
    <xf numFmtId="0" fontId="18" fillId="2" borderId="26" xfId="0" applyFont="1" applyFill="1" applyBorder="1" applyAlignment="1">
      <alignment horizontal="center" wrapText="1"/>
    </xf>
    <xf numFmtId="0" fontId="16" fillId="2" borderId="26" xfId="0" applyFont="1" applyFill="1" applyBorder="1" applyAlignment="1">
      <alignment horizontal="center" wrapText="1"/>
    </xf>
    <xf numFmtId="0" fontId="16" fillId="2" borderId="34" xfId="0" applyFont="1" applyFill="1" applyBorder="1" applyAlignment="1">
      <alignment horizontal="center" wrapText="1"/>
    </xf>
    <xf numFmtId="3" fontId="16" fillId="2" borderId="35" xfId="0" applyNumberFormat="1" applyFont="1" applyFill="1" applyBorder="1" applyAlignment="1">
      <alignment horizontal="center" wrapText="1"/>
    </xf>
    <xf numFmtId="0" fontId="2" fillId="3" borderId="0" xfId="0" applyFont="1" applyFill="1" applyAlignment="1">
      <alignment horizontal="center"/>
    </xf>
    <xf numFmtId="0" fontId="18" fillId="3" borderId="28" xfId="0" applyFont="1" applyFill="1" applyBorder="1" applyAlignment="1">
      <alignment horizontal="center" wrapText="1"/>
    </xf>
    <xf numFmtId="0" fontId="18" fillId="3" borderId="25" xfId="0" applyFont="1" applyFill="1" applyBorder="1" applyAlignment="1">
      <alignment horizontal="center" wrapText="1"/>
    </xf>
    <xf numFmtId="0" fontId="18" fillId="3" borderId="27" xfId="0" applyFont="1" applyFill="1" applyBorder="1" applyAlignment="1">
      <alignment horizontal="center" wrapText="1"/>
    </xf>
    <xf numFmtId="0" fontId="18" fillId="3" borderId="7" xfId="0" applyFont="1" applyFill="1" applyBorder="1" applyAlignment="1">
      <alignment horizontal="center" wrapText="1"/>
    </xf>
    <xf numFmtId="0" fontId="6" fillId="3" borderId="31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center"/>
    </xf>
    <xf numFmtId="0" fontId="0" fillId="3" borderId="4" xfId="0" applyFill="1" applyBorder="1" applyAlignment="1">
      <alignment horizontal="center" wrapText="1"/>
    </xf>
    <xf numFmtId="0" fontId="0" fillId="3" borderId="32" xfId="0" applyFill="1" applyBorder="1" applyAlignment="1">
      <alignment horizontal="center"/>
    </xf>
    <xf numFmtId="0" fontId="16" fillId="2" borderId="29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3" fontId="16" fillId="2" borderId="30" xfId="0" applyNumberFormat="1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6" fillId="2" borderId="17" xfId="0" applyFont="1" applyFill="1" applyBorder="1" applyAlignment="1">
      <alignment vertical="center" wrapText="1"/>
    </xf>
    <xf numFmtId="49" fontId="16" fillId="2" borderId="18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16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left" vertical="center" wrapText="1"/>
    </xf>
    <xf numFmtId="2" fontId="16" fillId="2" borderId="13" xfId="0" applyNumberFormat="1" applyFont="1" applyFill="1" applyBorder="1" applyAlignment="1">
      <alignment horizontal="left" vertical="center" wrapText="1"/>
    </xf>
    <xf numFmtId="0" fontId="18" fillId="2" borderId="17" xfId="0" applyFont="1" applyFill="1" applyBorder="1" applyAlignment="1">
      <alignment vertical="center" wrapText="1"/>
    </xf>
    <xf numFmtId="0" fontId="18" fillId="2" borderId="18" xfId="0" applyFont="1" applyFill="1" applyBorder="1" applyAlignment="1">
      <alignment vertical="center" wrapText="1"/>
    </xf>
    <xf numFmtId="0" fontId="16" fillId="2" borderId="18" xfId="0" applyFont="1" applyFill="1" applyBorder="1" applyAlignment="1">
      <alignment vertical="center" wrapText="1"/>
    </xf>
    <xf numFmtId="0" fontId="16" fillId="2" borderId="19" xfId="0" applyFont="1" applyFill="1" applyBorder="1" applyAlignment="1">
      <alignment vertical="center" wrapText="1"/>
    </xf>
    <xf numFmtId="0" fontId="20" fillId="3" borderId="0" xfId="0" applyFont="1" applyFill="1" applyAlignment="1">
      <alignment vertical="center"/>
    </xf>
    <xf numFmtId="0" fontId="6" fillId="3" borderId="31" xfId="0" applyFont="1" applyFill="1" applyBorder="1" applyAlignment="1">
      <alignment vertical="center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/>
    <xf numFmtId="0" fontId="0" fillId="3" borderId="4" xfId="0" applyFill="1" applyBorder="1" applyAlignment="1">
      <alignment horizontal="left" wrapText="1"/>
    </xf>
    <xf numFmtId="0" fontId="18" fillId="3" borderId="28" xfId="0" applyFont="1" applyFill="1" applyBorder="1" applyAlignment="1">
      <alignment vertical="center" wrapText="1"/>
    </xf>
    <xf numFmtId="0" fontId="18" fillId="3" borderId="7" xfId="0" applyFont="1" applyFill="1" applyBorder="1" applyAlignment="1">
      <alignment vertical="center" wrapText="1"/>
    </xf>
    <xf numFmtId="0" fontId="16" fillId="3" borderId="5" xfId="0" applyFont="1" applyFill="1" applyBorder="1" applyAlignment="1">
      <alignment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6" fillId="2" borderId="28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3" fontId="16" fillId="2" borderId="7" xfId="0" applyNumberFormat="1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vertical="center" wrapText="1"/>
    </xf>
    <xf numFmtId="0" fontId="18" fillId="3" borderId="37" xfId="0" applyFont="1" applyFill="1" applyBorder="1" applyAlignment="1">
      <alignment horizontal="center" vertical="center" wrapText="1"/>
    </xf>
    <xf numFmtId="2" fontId="16" fillId="2" borderId="3" xfId="0" applyNumberFormat="1" applyFont="1" applyFill="1" applyBorder="1" applyAlignment="1">
      <alignment horizontal="left" vertical="center" wrapText="1"/>
    </xf>
    <xf numFmtId="2" fontId="16" fillId="2" borderId="19" xfId="0" applyNumberFormat="1" applyFont="1" applyFill="1" applyBorder="1" applyAlignment="1">
      <alignment horizontal="left" vertical="center" wrapText="1"/>
    </xf>
    <xf numFmtId="0" fontId="0" fillId="3" borderId="5" xfId="0" applyFill="1" applyBorder="1" applyAlignment="1">
      <alignment horizontal="left"/>
    </xf>
    <xf numFmtId="2" fontId="0" fillId="3" borderId="5" xfId="0" applyNumberFormat="1" applyFill="1" applyBorder="1" applyAlignment="1">
      <alignment horizontal="left"/>
    </xf>
    <xf numFmtId="0" fontId="6" fillId="0" borderId="38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3" fillId="3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3" fontId="22" fillId="2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25" fillId="2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2" borderId="0" xfId="0" applyFill="1" applyAlignment="1">
      <alignment vertical="center" wrapText="1"/>
    </xf>
    <xf numFmtId="165" fontId="26" fillId="0" borderId="1" xfId="0" applyNumberFormat="1" applyFont="1" applyBorder="1" applyAlignment="1">
      <alignment horizontal="center" vertical="center" wrapText="1"/>
    </xf>
    <xf numFmtId="0" fontId="0" fillId="3" borderId="4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3" fontId="26" fillId="3" borderId="3" xfId="0" applyNumberFormat="1" applyFon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5" fillId="0" borderId="0" xfId="1" applyFont="1" applyAlignment="1">
      <alignment horizontal="left"/>
    </xf>
    <xf numFmtId="0" fontId="11" fillId="3" borderId="0" xfId="0" applyFont="1" applyFill="1" applyAlignment="1">
      <alignment horizontal="center" vertical="center"/>
    </xf>
    <xf numFmtId="0" fontId="5" fillId="0" borderId="0" xfId="1" applyFont="1"/>
    <xf numFmtId="0" fontId="6" fillId="0" borderId="0" xfId="0" applyFont="1"/>
    <xf numFmtId="0" fontId="27" fillId="0" borderId="0" xfId="0" applyFont="1"/>
  </cellXfs>
  <cellStyles count="2">
    <cellStyle name="Гиперссылка" xfId="1" builtinId="8"/>
    <cellStyle name="Обычный" xfId="0" builtinId="0"/>
  </cellStyles>
  <dxfs count="8"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3" formatCode="#,##0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CEAE6A8F-D77D-46F7-874B-97F0A00A5EED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CEAE6A8F-D77D-46F7-874B-97F0A00A5EED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CEAE6A8F-D77D-46F7-874B-97F0A00A5EED" TargetMode="Externa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cid:CEAE6A8F-D77D-46F7-874B-97F0A00A5EED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62729</xdr:colOff>
      <xdr:row>3</xdr:row>
      <xdr:rowOff>73260</xdr:rowOff>
    </xdr:from>
    <xdr:to>
      <xdr:col>10</xdr:col>
      <xdr:colOff>347632</xdr:colOff>
      <xdr:row>10</xdr:row>
      <xdr:rowOff>184181</xdr:rowOff>
    </xdr:to>
    <xdr:pic>
      <xdr:nvPicPr>
        <xdr:cNvPr id="2" name="CEAE6A8F-D77D-46F7-874B-97F0A00A5EED" descr="rada_price header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847" y="644760"/>
          <a:ext cx="6739491" cy="14444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272142</xdr:colOff>
      <xdr:row>1</xdr:row>
      <xdr:rowOff>40821</xdr:rowOff>
    </xdr:from>
    <xdr:to>
      <xdr:col>4</xdr:col>
      <xdr:colOff>851806</xdr:colOff>
      <xdr:row>11</xdr:row>
      <xdr:rowOff>3154</xdr:rowOff>
    </xdr:to>
    <xdr:pic>
      <xdr:nvPicPr>
        <xdr:cNvPr id="5" name="CEAE6A8F-D77D-46F7-874B-97F0A00A5EED" descr="rada_price header.png">
          <a:extLst>
            <a:ext uri="{FF2B5EF4-FFF2-40B4-BE49-F238E27FC236}">
              <a16:creationId xmlns:a16="http://schemas.microsoft.com/office/drawing/2014/main" id="{182035BB-A3F0-46BB-979D-9EB5E11C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035" y="231321"/>
          <a:ext cx="7737021" cy="1867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39220</xdr:colOff>
      <xdr:row>1</xdr:row>
      <xdr:rowOff>72917</xdr:rowOff>
    </xdr:from>
    <xdr:to>
      <xdr:col>6</xdr:col>
      <xdr:colOff>470806</xdr:colOff>
      <xdr:row>10</xdr:row>
      <xdr:rowOff>71190</xdr:rowOff>
    </xdr:to>
    <xdr:pic>
      <xdr:nvPicPr>
        <xdr:cNvPr id="2" name="CEAE6A8F-D77D-46F7-874B-97F0A00A5EED" descr="rada_price header.png">
          <a:extLst>
            <a:ext uri="{FF2B5EF4-FFF2-40B4-BE49-F238E27FC236}">
              <a16:creationId xmlns:a16="http://schemas.microsoft.com/office/drawing/2014/main" id="{D6EF1DC7-B113-42A9-A8AF-E735C3B58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970" y="263417"/>
          <a:ext cx="7207943" cy="1712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154779</xdr:colOff>
      <xdr:row>0</xdr:row>
      <xdr:rowOff>154781</xdr:rowOff>
    </xdr:from>
    <xdr:to>
      <xdr:col>1</xdr:col>
      <xdr:colOff>2150660</xdr:colOff>
      <xdr:row>12</xdr:row>
      <xdr:rowOff>130968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1F01DF0E-D855-778B-81E7-E4A290B90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467" y="154781"/>
          <a:ext cx="1995881" cy="23693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557893</xdr:colOff>
      <xdr:row>4</xdr:row>
      <xdr:rowOff>54428</xdr:rowOff>
    </xdr:from>
    <xdr:to>
      <xdr:col>5</xdr:col>
      <xdr:colOff>1006928</xdr:colOff>
      <xdr:row>13</xdr:row>
      <xdr:rowOff>52701</xdr:rowOff>
    </xdr:to>
    <xdr:pic>
      <xdr:nvPicPr>
        <xdr:cNvPr id="3" name="CEAE6A8F-D77D-46F7-874B-97F0A00A5EED" descr="rada_price header.png">
          <a:extLst>
            <a:ext uri="{FF2B5EF4-FFF2-40B4-BE49-F238E27FC236}">
              <a16:creationId xmlns:a16="http://schemas.microsoft.com/office/drawing/2014/main" id="{753DE4CC-D8B1-451B-84F8-93E62D64C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0214" y="816428"/>
          <a:ext cx="7524750" cy="1712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707571</xdr:colOff>
      <xdr:row>1</xdr:row>
      <xdr:rowOff>27214</xdr:rowOff>
    </xdr:from>
    <xdr:to>
      <xdr:col>7</xdr:col>
      <xdr:colOff>6177642</xdr:colOff>
      <xdr:row>16</xdr:row>
      <xdr:rowOff>181219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3ABB85C8-4477-628A-BB9F-69570D3F8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57214" y="217714"/>
          <a:ext cx="5470071" cy="309314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kapustin/Downloads/Prays_RADA_07.08.2026.xlsx" TargetMode="External"/><Relationship Id="rId2" Type="http://schemas.openxmlformats.org/officeDocument/2006/relationships/externalLinkPath" Target="file:///C:\Users\kapustin\Downloads\Prays_RADA_07.08.2026.xlsx" TargetMode="External"/><Relationship Id="rId1" Type="http://schemas.openxmlformats.org/officeDocument/2006/relationships/externalLinkPath" Target="/Users/kapustin/Downloads/Prays_RADA_07.08.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Downloads/&#1043;&#1072;&#1089;&#1090;&#1088;&#1086;&#1084;&#1086;&#1076;&#1091;&#1083;&#1100;%20&#1094;&#1077;&#1085;&#1099;%20(1).xlsx" TargetMode="External"/><Relationship Id="rId2" Type="http://schemas.openxmlformats.org/officeDocument/2006/relationships/externalLinkPath" Target="file:///C:\Users\telkovaas\Downloads\&#1043;&#1072;&#1089;&#1090;&#1088;&#1086;&#1084;&#1086;&#1076;&#1091;&#1083;&#1100;%20&#1094;&#1077;&#1085;&#1099;%20(1).xlsx" TargetMode="External"/><Relationship Id="rId1" Type="http://schemas.openxmlformats.org/officeDocument/2006/relationships/externalLinkPath" Target="/Users/telkovaas/Downloads/&#1043;&#1072;&#1089;&#1090;&#1088;&#1086;&#1084;&#1086;&#1076;&#1091;&#1083;&#1100;%20&#1094;&#1077;&#1085;&#1099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Содержание"/>
      <sheetName val="Плиты индукция"/>
      <sheetName val="Плиты чугун"/>
      <sheetName val="Подставки"/>
      <sheetName val="GASTROLINE"/>
      <sheetName val="SHKOLNIK"/>
      <sheetName val="Столы, нержавейка"/>
      <sheetName val="Столы, полипропилен"/>
      <sheetName val="Столы кондитерские"/>
      <sheetName val="Столы-тумбы"/>
      <sheetName val="Столы, полка-решетка"/>
      <sheetName val="Столы для отходов"/>
      <sheetName val="Урны для фудкортов"/>
      <sheetName val="Колоды"/>
      <sheetName val="Стеллажи кухонные"/>
      <sheetName val="Полки открытые"/>
      <sheetName val="Полки закрытые"/>
      <sheetName val="Ванны моечные"/>
      <sheetName val="Ванны цельнотянутые"/>
      <sheetName val="Тележки шпильки"/>
      <sheetName val="Тележки сервировочные"/>
      <sheetName val="Жироуловители"/>
      <sheetName val="Рыба на льду"/>
      <sheetName val="Подтоварники"/>
      <sheetName val="Подставки под пароконвектоматы"/>
      <sheetName val="Рукомойники"/>
      <sheetName val="Шкафы"/>
      <sheetName val="Стерилизаторы"/>
      <sheetName val="Рециркуляторы"/>
      <sheetName val="Облучатели"/>
      <sheetName val="Зонты Vent Start"/>
    </sheetNames>
    <sheetDataSet>
      <sheetData sheetId="0" refreshError="1">
        <row r="12">
          <cell r="D1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Опции"/>
      <sheetName val="Ванна охлаждаемая"/>
      <sheetName val="Ванна мармит"/>
      <sheetName val="Поверхность охлаждаемая"/>
      <sheetName val="Поверхность подогреваемая"/>
      <sheetName val="Супница встраиваемая"/>
      <sheetName val="Лист6"/>
    </sheetNames>
    <sheetDataSet>
      <sheetData sheetId="0">
        <row r="6">
          <cell r="C6">
            <v>62000</v>
          </cell>
          <cell r="D6">
            <v>75000</v>
          </cell>
        </row>
        <row r="7">
          <cell r="C7">
            <v>37000</v>
          </cell>
          <cell r="D7">
            <v>42000</v>
          </cell>
        </row>
        <row r="8">
          <cell r="C8">
            <v>47000</v>
          </cell>
          <cell r="D8">
            <v>53000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E9E5A9-2690-40FD-BEC9-8277B9D3BBCF}" name="Таблица43" displayName="Таблица43" ref="C18:F41" totalsRowShown="0" headerRowDxfId="7" dataDxfId="5" headerRowBorderDxfId="6" tableBorderDxfId="4">
  <autoFilter ref="C18:F41" xr:uid="{43E9E5A9-2690-40FD-BEC9-8277B9D3BBCF}"/>
  <tableColumns count="4">
    <tableColumn id="2" xr3:uid="{41406EE4-2CB4-40FD-AF65-74D401D9B7A3}" name="Артикул" dataDxfId="3"/>
    <tableColumn id="3" xr3:uid="{652F015B-7D1D-4844-BC12-6548147AF7F8}" name="Наименование " dataDxfId="2"/>
    <tableColumn id="4" xr3:uid="{9B197425-971A-4D88-8AB3-DAECCAE1A239}" name="Габаритные размеры, д*г*в" dataDxfId="1"/>
    <tableColumn id="5" xr3:uid="{E066CA0A-4C82-4FFD-9F2F-512ED11A3862}" name="RRP*, руб. с НДС 22%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1:L24"/>
  <sheetViews>
    <sheetView tabSelected="1" zoomScale="85" zoomScaleNormal="85" workbookViewId="0">
      <selection activeCell="H17" sqref="H17"/>
    </sheetView>
  </sheetViews>
  <sheetFormatPr defaultRowHeight="15" x14ac:dyDescent="0.25"/>
  <cols>
    <col min="3" max="3" width="19.42578125" customWidth="1"/>
    <col min="4" max="4" width="7" customWidth="1"/>
    <col min="5" max="5" width="6.5703125" customWidth="1"/>
    <col min="6" max="6" width="15.42578125" customWidth="1"/>
    <col min="7" max="7" width="11.85546875" customWidth="1"/>
    <col min="14" max="14" width="8.7109375" customWidth="1"/>
  </cols>
  <sheetData>
    <row r="11" spans="2:6" ht="15.75" thickBot="1" x14ac:dyDescent="0.3"/>
    <row r="12" spans="2:6" ht="28.5" customHeight="1" thickBot="1" x14ac:dyDescent="0.3">
      <c r="C12" s="188" t="s">
        <v>362</v>
      </c>
      <c r="D12" s="189">
        <v>0</v>
      </c>
      <c r="E12" s="190" t="s">
        <v>363</v>
      </c>
    </row>
    <row r="13" spans="2:6" ht="18.600000000000001" customHeight="1" x14ac:dyDescent="0.25">
      <c r="C13" s="191"/>
      <c r="D13" s="192"/>
      <c r="E13" s="192"/>
    </row>
    <row r="14" spans="2:6" ht="23.25" x14ac:dyDescent="0.35">
      <c r="B14" s="2"/>
      <c r="C14" s="217" t="s">
        <v>44</v>
      </c>
      <c r="D14" s="217"/>
      <c r="E14" s="217"/>
      <c r="F14" s="217"/>
    </row>
    <row r="15" spans="2:6" ht="23.25" x14ac:dyDescent="0.35">
      <c r="B15" s="2"/>
    </row>
    <row r="16" spans="2:6" ht="23.25" x14ac:dyDescent="0.35">
      <c r="B16" s="221">
        <v>1</v>
      </c>
      <c r="C16" s="218" t="s">
        <v>128</v>
      </c>
      <c r="D16" s="218"/>
      <c r="E16" s="218"/>
      <c r="F16" s="218"/>
    </row>
    <row r="17" spans="2:12" ht="23.25" x14ac:dyDescent="0.35">
      <c r="B17" s="221">
        <v>2</v>
      </c>
      <c r="C17" s="18" t="s">
        <v>129</v>
      </c>
      <c r="D17" s="18"/>
      <c r="E17" s="18"/>
      <c r="F17" s="31"/>
      <c r="G17" s="37">
        <v>10</v>
      </c>
      <c r="H17" s="38" t="s">
        <v>171</v>
      </c>
      <c r="I17" s="31"/>
      <c r="L17" s="31"/>
    </row>
    <row r="18" spans="2:12" ht="23.25" x14ac:dyDescent="0.35">
      <c r="B18" s="221">
        <v>3</v>
      </c>
      <c r="C18" s="3" t="s">
        <v>172</v>
      </c>
      <c r="D18" s="3"/>
      <c r="E18" s="3"/>
      <c r="F18" s="3"/>
      <c r="G18" s="38" t="s">
        <v>344</v>
      </c>
    </row>
    <row r="19" spans="2:12" ht="18.75" x14ac:dyDescent="0.3">
      <c r="B19" s="222"/>
      <c r="C19" s="85" t="s">
        <v>345</v>
      </c>
    </row>
    <row r="20" spans="2:12" ht="18.75" x14ac:dyDescent="0.3">
      <c r="B20" s="222"/>
      <c r="C20" s="85" t="s">
        <v>346</v>
      </c>
    </row>
    <row r="21" spans="2:12" ht="18.75" x14ac:dyDescent="0.3">
      <c r="B21" s="222"/>
      <c r="C21" s="85" t="s">
        <v>347</v>
      </c>
    </row>
    <row r="22" spans="2:12" ht="18.75" x14ac:dyDescent="0.3">
      <c r="B22" s="222"/>
      <c r="C22" s="85" t="s">
        <v>349</v>
      </c>
    </row>
    <row r="23" spans="2:12" ht="18.75" x14ac:dyDescent="0.3">
      <c r="B23" s="222"/>
      <c r="C23" s="85" t="s">
        <v>348</v>
      </c>
    </row>
    <row r="24" spans="2:12" ht="23.25" x14ac:dyDescent="0.35">
      <c r="B24" s="221">
        <v>4</v>
      </c>
      <c r="C24" s="220" t="s">
        <v>361</v>
      </c>
    </row>
  </sheetData>
  <mergeCells count="2">
    <mergeCell ref="C14:F14"/>
    <mergeCell ref="C16:F16"/>
  </mergeCells>
  <hyperlinks>
    <hyperlink ref="C16" location="'Линия раздачи'!A1" display="7. Линия раздачи" xr:uid="{00000000-0004-0000-0000-000006000000}"/>
    <hyperlink ref="C16:F16" location="'Линии раздачи'!A1" display="Линия раздачи" xr:uid="{00000000-0004-0000-0000-00000B000000}"/>
    <hyperlink ref="C17" location="SHKOLNIK!R1C1" display="SHKOLNIK" xr:uid="{7D500531-C21A-4C1D-8065-50D5ED42C95E}"/>
    <hyperlink ref="C19" location="'DIN ванны охлаждаемые'!A1" display="ванны охлаждаемые" xr:uid="{529673BF-3CD2-4934-9832-977C762A761A}"/>
    <hyperlink ref="C20" location="'DIN мармиты'!A1" display="мармиты" xr:uid="{CC710A97-629F-4BF7-A073-9EE1BFA0A670}"/>
    <hyperlink ref="C21" location="'DIN поверхность охлаждаемая'!A1" display="поверхность охлаждаемая" xr:uid="{3681311E-E815-4C04-BD8F-10D6C2FA7872}"/>
    <hyperlink ref="C22" location="'DIN поверхность подогреваемая'!A1" display="поверхность подогреваемая" xr:uid="{4D69D6A8-2973-4A94-A706-2B0889721A76}"/>
    <hyperlink ref="C23" location="'DIN супница'!A1" display="супница" xr:uid="{8A7F0307-4A41-4BAF-A3B0-3D08E4E4A08E}"/>
    <hyperlink ref="C24" location="'CHEF&amp;SERV'!A1" display="СТОЙКА ШЕФА" xr:uid="{929DEA7A-5380-4990-944D-8E48BC863AED}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2:G48"/>
  <sheetViews>
    <sheetView zoomScale="70" zoomScaleNormal="70" workbookViewId="0">
      <selection activeCell="F15" sqref="F15"/>
    </sheetView>
  </sheetViews>
  <sheetFormatPr defaultColWidth="8.7109375" defaultRowHeight="15" x14ac:dyDescent="0.25"/>
  <cols>
    <col min="1" max="1" width="2.5703125" style="6" customWidth="1"/>
    <col min="2" max="2" width="35.85546875" style="5" customWidth="1"/>
    <col min="3" max="3" width="37.42578125" style="6" customWidth="1"/>
    <col min="4" max="4" width="34" style="5" customWidth="1"/>
    <col min="5" max="5" width="13.5703125" style="5" customWidth="1"/>
    <col min="6" max="6" width="16.42578125" style="5" customWidth="1"/>
    <col min="7" max="7" width="112.85546875" style="6" customWidth="1"/>
    <col min="8" max="8" width="22.140625" style="6" customWidth="1"/>
    <col min="9" max="16384" width="8.7109375" style="6"/>
  </cols>
  <sheetData>
    <row r="12" spans="2:7" ht="21" x14ac:dyDescent="0.25">
      <c r="C12" s="219" t="s">
        <v>131</v>
      </c>
      <c r="D12" s="219"/>
      <c r="E12" s="219"/>
      <c r="F12" s="219"/>
      <c r="G12" s="13"/>
    </row>
    <row r="13" spans="2:7" ht="26.1" customHeight="1" x14ac:dyDescent="0.25"/>
    <row r="14" spans="2:7" ht="31.5" x14ac:dyDescent="0.25">
      <c r="B14" s="14" t="s">
        <v>0</v>
      </c>
      <c r="C14" s="15" t="s">
        <v>2</v>
      </c>
      <c r="D14" s="15" t="s">
        <v>45</v>
      </c>
      <c r="E14" s="15" t="s">
        <v>54</v>
      </c>
      <c r="F14" s="16" t="str">
        <f>CONCATENATE("Цена с учетом скидки ",Содержание!$D$12,"%")</f>
        <v>Цена с учетом скидки 0%</v>
      </c>
      <c r="G14" s="17" t="s">
        <v>1</v>
      </c>
    </row>
    <row r="15" spans="2:7" ht="45" x14ac:dyDescent="0.25">
      <c r="B15" s="7" t="s">
        <v>46</v>
      </c>
      <c r="C15" s="12" t="s">
        <v>3</v>
      </c>
      <c r="D15" s="8" t="s">
        <v>55</v>
      </c>
      <c r="E15" s="8">
        <v>38531.666666666672</v>
      </c>
      <c r="F15" s="9">
        <f>(1-Содержание!$D$12/100)*E15</f>
        <v>38531.666666666672</v>
      </c>
      <c r="G15" s="10" t="s">
        <v>121</v>
      </c>
    </row>
    <row r="16" spans="2:7" ht="30" x14ac:dyDescent="0.25">
      <c r="B16" s="7" t="s">
        <v>47</v>
      </c>
      <c r="C16" s="12" t="s">
        <v>4</v>
      </c>
      <c r="D16" s="8" t="s">
        <v>56</v>
      </c>
      <c r="E16" s="8">
        <v>87025.65</v>
      </c>
      <c r="F16" s="9">
        <f>(1-Содержание!$D$12/100)*E16</f>
        <v>87025.65</v>
      </c>
      <c r="G16" s="10" t="s">
        <v>72</v>
      </c>
    </row>
    <row r="17" spans="2:7" ht="30" x14ac:dyDescent="0.25">
      <c r="B17" s="7" t="s">
        <v>5</v>
      </c>
      <c r="C17" s="12" t="s">
        <v>6</v>
      </c>
      <c r="D17" s="8" t="s">
        <v>57</v>
      </c>
      <c r="E17" s="8">
        <v>98565.833333333343</v>
      </c>
      <c r="F17" s="9">
        <f>(1-Содержание!$D$12/100)*E17</f>
        <v>98565.833333333343</v>
      </c>
      <c r="G17" s="10" t="s">
        <v>63</v>
      </c>
    </row>
    <row r="18" spans="2:7" ht="30" x14ac:dyDescent="0.25">
      <c r="B18" s="7" t="s">
        <v>48</v>
      </c>
      <c r="C18" s="12" t="s">
        <v>7</v>
      </c>
      <c r="D18" s="8" t="s">
        <v>56</v>
      </c>
      <c r="E18" s="8">
        <v>83732.666666666672</v>
      </c>
      <c r="F18" s="9">
        <f>(1-Содержание!$D$12/100)*E18</f>
        <v>83732.666666666672</v>
      </c>
      <c r="G18" s="10" t="s">
        <v>73</v>
      </c>
    </row>
    <row r="19" spans="2:7" ht="30" x14ac:dyDescent="0.25">
      <c r="B19" s="7" t="s">
        <v>8</v>
      </c>
      <c r="C19" s="12" t="s">
        <v>9</v>
      </c>
      <c r="D19" s="8" t="s">
        <v>57</v>
      </c>
      <c r="E19" s="8">
        <v>99501.166666666672</v>
      </c>
      <c r="F19" s="9">
        <f>(1-Содержание!$D$12/100)*E19</f>
        <v>99501.166666666672</v>
      </c>
      <c r="G19" s="10" t="s">
        <v>74</v>
      </c>
    </row>
    <row r="20" spans="2:7" ht="30" x14ac:dyDescent="0.25">
      <c r="B20" s="7" t="s">
        <v>49</v>
      </c>
      <c r="C20" s="12" t="s">
        <v>10</v>
      </c>
      <c r="D20" s="8" t="s">
        <v>56</v>
      </c>
      <c r="E20" s="8">
        <v>69859.233333333337</v>
      </c>
      <c r="F20" s="9">
        <f>(1-Содержание!$D$12/100)*E20</f>
        <v>69859.233333333337</v>
      </c>
      <c r="G20" s="10" t="s">
        <v>75</v>
      </c>
    </row>
    <row r="21" spans="2:7" ht="30" x14ac:dyDescent="0.25">
      <c r="B21" s="7" t="s">
        <v>11</v>
      </c>
      <c r="C21" s="12" t="s">
        <v>12</v>
      </c>
      <c r="D21" s="8" t="s">
        <v>57</v>
      </c>
      <c r="E21" s="8">
        <v>73864.899999999994</v>
      </c>
      <c r="F21" s="9">
        <f>(1-Содержание!$D$12/100)*E21</f>
        <v>73864.899999999994</v>
      </c>
      <c r="G21" s="10" t="s">
        <v>76</v>
      </c>
    </row>
    <row r="22" spans="2:7" ht="30" x14ac:dyDescent="0.25">
      <c r="B22" s="7" t="s">
        <v>50</v>
      </c>
      <c r="C22" s="12" t="s">
        <v>13</v>
      </c>
      <c r="D22" s="8" t="s">
        <v>67</v>
      </c>
      <c r="E22" s="8">
        <v>128089.83333333334</v>
      </c>
      <c r="F22" s="9">
        <f>(1-Содержание!$D$12/100)*E22</f>
        <v>128089.83333333334</v>
      </c>
      <c r="G22" s="10" t="s">
        <v>77</v>
      </c>
    </row>
    <row r="23" spans="2:7" ht="30" x14ac:dyDescent="0.25">
      <c r="B23" s="7" t="s">
        <v>14</v>
      </c>
      <c r="C23" s="12" t="s">
        <v>15</v>
      </c>
      <c r="D23" s="8" t="s">
        <v>59</v>
      </c>
      <c r="E23" s="8">
        <v>153506.5</v>
      </c>
      <c r="F23" s="9">
        <f>(1-Содержание!$D$12/100)*E23</f>
        <v>153506.5</v>
      </c>
      <c r="G23" s="10" t="s">
        <v>78</v>
      </c>
    </row>
    <row r="24" spans="2:7" ht="45" x14ac:dyDescent="0.25">
      <c r="B24" s="7" t="s">
        <v>51</v>
      </c>
      <c r="C24" s="12" t="s">
        <v>16</v>
      </c>
      <c r="D24" s="8" t="s">
        <v>60</v>
      </c>
      <c r="E24" s="8">
        <v>213276.33333333334</v>
      </c>
      <c r="F24" s="9">
        <f>(1-Содержание!$D$12/100)*E24</f>
        <v>213276.33333333334</v>
      </c>
      <c r="G24" s="19" t="s">
        <v>79</v>
      </c>
    </row>
    <row r="25" spans="2:7" ht="45" x14ac:dyDescent="0.25">
      <c r="B25" s="7" t="s">
        <v>68</v>
      </c>
      <c r="C25" s="12" t="s">
        <v>69</v>
      </c>
      <c r="D25" s="8" t="s">
        <v>70</v>
      </c>
      <c r="E25" s="8">
        <v>225500</v>
      </c>
      <c r="F25" s="9">
        <f>(1-Содержание!$D$12/100)*E25</f>
        <v>225500</v>
      </c>
      <c r="G25" s="19" t="s">
        <v>71</v>
      </c>
    </row>
    <row r="26" spans="2:7" ht="30" x14ac:dyDescent="0.25">
      <c r="B26" s="7" t="s">
        <v>17</v>
      </c>
      <c r="C26" s="12" t="s">
        <v>18</v>
      </c>
      <c r="D26" s="8" t="s">
        <v>80</v>
      </c>
      <c r="E26" s="8">
        <v>34231.166666666672</v>
      </c>
      <c r="F26" s="9">
        <f>(1-Содержание!$D$12/100)*E26</f>
        <v>34231.166666666672</v>
      </c>
      <c r="G26" s="10" t="s">
        <v>81</v>
      </c>
    </row>
    <row r="27" spans="2:7" ht="30" x14ac:dyDescent="0.25">
      <c r="B27" s="7" t="s">
        <v>19</v>
      </c>
      <c r="C27" s="12" t="s">
        <v>20</v>
      </c>
      <c r="D27" s="8" t="s">
        <v>82</v>
      </c>
      <c r="E27" s="8">
        <v>39461.916666666672</v>
      </c>
      <c r="F27" s="9">
        <f>(1-Содержание!$D$12/100)*E27</f>
        <v>39461.916666666672</v>
      </c>
      <c r="G27" s="10" t="s">
        <v>83</v>
      </c>
    </row>
    <row r="28" spans="2:7" ht="30" x14ac:dyDescent="0.25">
      <c r="B28" s="7" t="s">
        <v>21</v>
      </c>
      <c r="C28" s="12" t="s">
        <v>22</v>
      </c>
      <c r="D28" s="8" t="s">
        <v>84</v>
      </c>
      <c r="E28" s="8">
        <v>40633.116666666669</v>
      </c>
      <c r="F28" s="9">
        <f>(1-Содержание!$D$12/100)*E28</f>
        <v>40633.116666666669</v>
      </c>
      <c r="G28" s="10" t="s">
        <v>83</v>
      </c>
    </row>
    <row r="29" spans="2:7" ht="30" x14ac:dyDescent="0.25">
      <c r="B29" s="7" t="s">
        <v>23</v>
      </c>
      <c r="C29" s="12" t="s">
        <v>24</v>
      </c>
      <c r="D29" s="8" t="s">
        <v>85</v>
      </c>
      <c r="E29" s="8">
        <v>43375.066666666666</v>
      </c>
      <c r="F29" s="9">
        <f>(1-Содержание!$D$12/100)*E29</f>
        <v>43375.066666666666</v>
      </c>
      <c r="G29" s="10" t="s">
        <v>86</v>
      </c>
    </row>
    <row r="30" spans="2:7" ht="30" x14ac:dyDescent="0.25">
      <c r="B30" s="7" t="s">
        <v>25</v>
      </c>
      <c r="C30" s="12" t="s">
        <v>26</v>
      </c>
      <c r="D30" s="8" t="s">
        <v>87</v>
      </c>
      <c r="E30" s="8">
        <v>55360</v>
      </c>
      <c r="F30" s="9">
        <f>(1-Содержание!$D$12/100)*E30</f>
        <v>55360</v>
      </c>
      <c r="G30" s="10" t="s">
        <v>86</v>
      </c>
    </row>
    <row r="31" spans="2:7" ht="30" x14ac:dyDescent="0.25">
      <c r="B31" s="7" t="s">
        <v>125</v>
      </c>
      <c r="C31" s="12" t="s">
        <v>127</v>
      </c>
      <c r="D31" s="8" t="s">
        <v>126</v>
      </c>
      <c r="E31" s="8">
        <v>55360</v>
      </c>
      <c r="F31" s="9">
        <f>(1-Содержание!$D$12/100)*E31</f>
        <v>55360</v>
      </c>
      <c r="G31" s="10" t="s">
        <v>88</v>
      </c>
    </row>
    <row r="32" spans="2:7" ht="30" x14ac:dyDescent="0.25">
      <c r="B32" s="7" t="s">
        <v>61</v>
      </c>
      <c r="C32" s="12" t="s">
        <v>62</v>
      </c>
      <c r="D32" s="8" t="s">
        <v>67</v>
      </c>
      <c r="E32" s="8">
        <v>55360</v>
      </c>
      <c r="F32" s="9">
        <f>(1-Содержание!$D$12/100)*E32</f>
        <v>55360</v>
      </c>
      <c r="G32" s="10" t="s">
        <v>88</v>
      </c>
    </row>
    <row r="33" spans="2:7" ht="30" x14ac:dyDescent="0.25">
      <c r="B33" s="25" t="s">
        <v>89</v>
      </c>
      <c r="C33" s="12" t="s">
        <v>90</v>
      </c>
      <c r="D33" s="8" t="s">
        <v>91</v>
      </c>
      <c r="E33" s="8">
        <v>73983</v>
      </c>
      <c r="F33" s="9">
        <f>(1-Содержание!$D$12/100)*E33</f>
        <v>73983</v>
      </c>
      <c r="G33" s="10" t="s">
        <v>92</v>
      </c>
    </row>
    <row r="34" spans="2:7" ht="30" x14ac:dyDescent="0.25">
      <c r="B34" s="25" t="s">
        <v>93</v>
      </c>
      <c r="C34" s="12" t="s">
        <v>94</v>
      </c>
      <c r="D34" s="8" t="s">
        <v>58</v>
      </c>
      <c r="E34" s="8">
        <v>68236</v>
      </c>
      <c r="F34" s="9">
        <f>(1-Содержание!$D$12/100)*E34</f>
        <v>68236</v>
      </c>
      <c r="G34" s="10" t="s">
        <v>95</v>
      </c>
    </row>
    <row r="35" spans="2:7" ht="30" x14ac:dyDescent="0.25">
      <c r="B35" s="7" t="s">
        <v>122</v>
      </c>
      <c r="C35" s="12" t="s">
        <v>123</v>
      </c>
      <c r="D35" s="8" t="s">
        <v>124</v>
      </c>
      <c r="E35" s="8">
        <v>55360</v>
      </c>
      <c r="F35" s="9">
        <f>(1-Содержание!$D$12/100)*E35</f>
        <v>55360</v>
      </c>
      <c r="G35" s="10" t="s">
        <v>97</v>
      </c>
    </row>
    <row r="36" spans="2:7" ht="30" x14ac:dyDescent="0.25">
      <c r="B36" s="7" t="s">
        <v>27</v>
      </c>
      <c r="C36" s="12" t="s">
        <v>28</v>
      </c>
      <c r="D36" s="8" t="s">
        <v>96</v>
      </c>
      <c r="E36" s="8">
        <v>63653.805000000008</v>
      </c>
      <c r="F36" s="9">
        <f>(1-Содержание!$D$12/100)*E36</f>
        <v>63653.805000000008</v>
      </c>
      <c r="G36" s="10" t="s">
        <v>97</v>
      </c>
    </row>
    <row r="37" spans="2:7" ht="30" x14ac:dyDescent="0.25">
      <c r="B37" s="7" t="s">
        <v>29</v>
      </c>
      <c r="C37" s="12" t="s">
        <v>30</v>
      </c>
      <c r="D37" s="8" t="s">
        <v>98</v>
      </c>
      <c r="E37" s="8">
        <v>69939.85500000001</v>
      </c>
      <c r="F37" s="9">
        <f>(1-Содержание!$D$12/100)*E37</f>
        <v>69939.85500000001</v>
      </c>
      <c r="G37" s="10" t="s">
        <v>97</v>
      </c>
    </row>
    <row r="38" spans="2:7" ht="30" x14ac:dyDescent="0.25">
      <c r="B38" s="7" t="s">
        <v>31</v>
      </c>
      <c r="C38" s="12" t="s">
        <v>32</v>
      </c>
      <c r="D38" s="8" t="s">
        <v>59</v>
      </c>
      <c r="E38" s="8">
        <v>62840</v>
      </c>
      <c r="F38" s="9">
        <f>(1-Содержание!$D$12/100)*E38</f>
        <v>62840</v>
      </c>
      <c r="G38" s="10" t="s">
        <v>99</v>
      </c>
    </row>
    <row r="39" spans="2:7" ht="30" x14ac:dyDescent="0.25">
      <c r="B39" s="25" t="s">
        <v>100</v>
      </c>
      <c r="C39" s="12" t="s">
        <v>101</v>
      </c>
      <c r="D39" s="8" t="s">
        <v>102</v>
      </c>
      <c r="E39" s="8">
        <v>79800</v>
      </c>
      <c r="F39" s="9">
        <f>(1-Содержание!$D$12/100)*E39</f>
        <v>79800</v>
      </c>
      <c r="G39" s="10" t="s">
        <v>103</v>
      </c>
    </row>
    <row r="40" spans="2:7" ht="30" x14ac:dyDescent="0.25">
      <c r="B40" s="25" t="s">
        <v>104</v>
      </c>
      <c r="C40" s="12" t="s">
        <v>105</v>
      </c>
      <c r="D40" s="8" t="s">
        <v>59</v>
      </c>
      <c r="E40" s="8">
        <v>73700</v>
      </c>
      <c r="F40" s="9">
        <f>(1-Содержание!$D$12/100)*E40</f>
        <v>73700</v>
      </c>
      <c r="G40" s="10" t="s">
        <v>106</v>
      </c>
    </row>
    <row r="41" spans="2:7" ht="30" x14ac:dyDescent="0.25">
      <c r="B41" s="7" t="s">
        <v>33</v>
      </c>
      <c r="C41" s="12" t="s">
        <v>34</v>
      </c>
      <c r="D41" s="8" t="s">
        <v>107</v>
      </c>
      <c r="E41" s="8">
        <v>73167.974999999991</v>
      </c>
      <c r="F41" s="9">
        <f>(1-Содержание!$D$12/100)*E41</f>
        <v>73167.974999999991</v>
      </c>
      <c r="G41" s="10" t="s">
        <v>108</v>
      </c>
    </row>
    <row r="42" spans="2:7" ht="30" x14ac:dyDescent="0.25">
      <c r="B42" s="7" t="s">
        <v>35</v>
      </c>
      <c r="C42" s="12" t="s">
        <v>36</v>
      </c>
      <c r="D42" s="8" t="s">
        <v>109</v>
      </c>
      <c r="E42" s="8">
        <v>75040.065000000002</v>
      </c>
      <c r="F42" s="9">
        <f>(1-Содержание!$D$12/100)*E42</f>
        <v>75040.065000000002</v>
      </c>
      <c r="G42" s="10" t="s">
        <v>110</v>
      </c>
    </row>
    <row r="43" spans="2:7" ht="30" x14ac:dyDescent="0.25">
      <c r="B43" s="7" t="s">
        <v>37</v>
      </c>
      <c r="C43" s="12" t="s">
        <v>38</v>
      </c>
      <c r="D43" s="8" t="s">
        <v>111</v>
      </c>
      <c r="E43" s="8">
        <v>77056.724999999991</v>
      </c>
      <c r="F43" s="9">
        <f>(1-Содержание!$D$12/100)*E43</f>
        <v>77056.724999999991</v>
      </c>
      <c r="G43" s="10" t="s">
        <v>103</v>
      </c>
    </row>
    <row r="44" spans="2:7" ht="30" x14ac:dyDescent="0.25">
      <c r="B44" s="7" t="s">
        <v>39</v>
      </c>
      <c r="C44" s="12" t="s">
        <v>40</v>
      </c>
      <c r="D44" s="8" t="s">
        <v>112</v>
      </c>
      <c r="E44" s="8">
        <v>78964.5</v>
      </c>
      <c r="F44" s="9">
        <f>(1-Содержание!$D$12/100)*E44</f>
        <v>78964.5</v>
      </c>
      <c r="G44" s="10" t="s">
        <v>113</v>
      </c>
    </row>
    <row r="45" spans="2:7" ht="30" x14ac:dyDescent="0.25">
      <c r="B45" s="7" t="s">
        <v>41</v>
      </c>
      <c r="C45" s="12" t="s">
        <v>42</v>
      </c>
      <c r="D45" s="8" t="s">
        <v>114</v>
      </c>
      <c r="E45" s="8">
        <v>87105.966666666674</v>
      </c>
      <c r="F45" s="9">
        <f>(1-Содержание!$D$12/100)*E45</f>
        <v>87105.966666666674</v>
      </c>
      <c r="G45" s="10" t="s">
        <v>115</v>
      </c>
    </row>
    <row r="46" spans="2:7" ht="30.95" customHeight="1" x14ac:dyDescent="0.25">
      <c r="B46" s="7" t="s">
        <v>52</v>
      </c>
      <c r="C46" s="12" t="s">
        <v>43</v>
      </c>
      <c r="D46" s="8" t="s">
        <v>116</v>
      </c>
      <c r="E46" s="8">
        <v>145047.83333333334</v>
      </c>
      <c r="F46" s="9">
        <f>(1-Содержание!$D$12/100)*E46</f>
        <v>145047.83333333334</v>
      </c>
      <c r="G46" s="10" t="s">
        <v>117</v>
      </c>
    </row>
    <row r="47" spans="2:7" ht="30" x14ac:dyDescent="0.25">
      <c r="B47" s="7" t="s">
        <v>53</v>
      </c>
      <c r="C47" s="12" t="s">
        <v>118</v>
      </c>
      <c r="D47" s="8" t="s">
        <v>58</v>
      </c>
      <c r="E47" s="8">
        <v>52053.333333333336</v>
      </c>
      <c r="F47" s="9">
        <f>(1-Содержание!$D$12/100)*E47</f>
        <v>52053.333333333336</v>
      </c>
      <c r="G47" s="10" t="s">
        <v>119</v>
      </c>
    </row>
    <row r="48" spans="2:7" x14ac:dyDescent="0.25">
      <c r="B48" s="20" t="s">
        <v>64</v>
      </c>
      <c r="C48" s="21" t="s">
        <v>65</v>
      </c>
      <c r="D48" s="22" t="s">
        <v>66</v>
      </c>
      <c r="E48" s="23">
        <v>44280</v>
      </c>
      <c r="F48" s="9">
        <f>(1-Содержание!$D$12/100)*E48</f>
        <v>44280</v>
      </c>
      <c r="G48" s="24" t="s">
        <v>120</v>
      </c>
    </row>
  </sheetData>
  <autoFilter ref="B14:G14" xr:uid="{00000000-0009-0000-0000-000002000000}"/>
  <mergeCells count="1">
    <mergeCell ref="C12:F1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67D9A-BBC8-4284-8A46-582A1CAB04E9}">
  <dimension ref="A12:G26"/>
  <sheetViews>
    <sheetView zoomScale="70" zoomScaleNormal="70" workbookViewId="0">
      <selection activeCell="C12" sqref="C7:F12"/>
    </sheetView>
  </sheetViews>
  <sheetFormatPr defaultColWidth="8.7109375" defaultRowHeight="15" x14ac:dyDescent="0.25"/>
  <cols>
    <col min="1" max="1" width="2.5703125" style="6" customWidth="1"/>
    <col min="2" max="2" width="35.85546875" style="5" customWidth="1"/>
    <col min="3" max="3" width="37.42578125" style="6" customWidth="1"/>
    <col min="4" max="4" width="34" style="5" customWidth="1"/>
    <col min="5" max="5" width="13.5703125" style="5" customWidth="1"/>
    <col min="6" max="6" width="16.42578125" style="5" customWidth="1"/>
    <col min="7" max="7" width="112.85546875" style="6" customWidth="1"/>
    <col min="8" max="8" width="22.140625" style="6" customWidth="1"/>
    <col min="9" max="16384" width="8.7109375" style="6"/>
  </cols>
  <sheetData>
    <row r="12" spans="2:7" ht="23.25" x14ac:dyDescent="0.25">
      <c r="C12" s="219" t="s">
        <v>130</v>
      </c>
      <c r="D12" s="219"/>
      <c r="E12" s="219"/>
      <c r="F12" s="219"/>
      <c r="G12" s="36" t="s">
        <v>364</v>
      </c>
    </row>
    <row r="13" spans="2:7" ht="25.5" customHeight="1" x14ac:dyDescent="0.25">
      <c r="C13" s="35"/>
    </row>
    <row r="14" spans="2:7" ht="31.5" x14ac:dyDescent="0.25">
      <c r="B14" s="14" t="s">
        <v>0</v>
      </c>
      <c r="C14" s="15" t="s">
        <v>2</v>
      </c>
      <c r="D14" s="15" t="s">
        <v>45</v>
      </c>
      <c r="E14" s="15" t="s">
        <v>54</v>
      </c>
      <c r="F14" s="32" t="s">
        <v>154</v>
      </c>
      <c r="G14" s="17" t="s">
        <v>1</v>
      </c>
    </row>
    <row r="15" spans="2:7" ht="90" x14ac:dyDescent="0.25">
      <c r="B15" s="26" t="s">
        <v>132</v>
      </c>
      <c r="C15" s="27" t="s">
        <v>138</v>
      </c>
      <c r="D15" s="28" t="s">
        <v>141</v>
      </c>
      <c r="E15" s="28">
        <v>32000</v>
      </c>
      <c r="F15" s="9">
        <f>(1-10%)*E15</f>
        <v>28800</v>
      </c>
      <c r="G15" s="29" t="s">
        <v>147</v>
      </c>
    </row>
    <row r="16" spans="2:7" ht="105" x14ac:dyDescent="0.25">
      <c r="B16" s="26" t="s">
        <v>133</v>
      </c>
      <c r="C16" s="27" t="s">
        <v>7</v>
      </c>
      <c r="D16" s="28" t="s">
        <v>142</v>
      </c>
      <c r="E16" s="28">
        <v>65550</v>
      </c>
      <c r="F16" s="9">
        <f t="shared" ref="F16:F26" si="0">(1-10%)*E16</f>
        <v>58995</v>
      </c>
      <c r="G16" s="29" t="s">
        <v>148</v>
      </c>
    </row>
    <row r="17" spans="1:7" ht="135" x14ac:dyDescent="0.25">
      <c r="B17" s="26" t="s">
        <v>134</v>
      </c>
      <c r="C17" s="27" t="s">
        <v>13</v>
      </c>
      <c r="D17" s="28" t="s">
        <v>143</v>
      </c>
      <c r="E17" s="28">
        <v>90000</v>
      </c>
      <c r="F17" s="9">
        <f t="shared" si="0"/>
        <v>81000</v>
      </c>
      <c r="G17" s="29" t="s">
        <v>149</v>
      </c>
    </row>
    <row r="18" spans="1:7" ht="105" x14ac:dyDescent="0.25">
      <c r="B18" s="26" t="s">
        <v>135</v>
      </c>
      <c r="C18" s="27" t="s">
        <v>16</v>
      </c>
      <c r="D18" s="28" t="s">
        <v>144</v>
      </c>
      <c r="E18" s="28">
        <v>157200</v>
      </c>
      <c r="F18" s="9">
        <f t="shared" si="0"/>
        <v>141480</v>
      </c>
      <c r="G18" s="30" t="s">
        <v>150</v>
      </c>
    </row>
    <row r="19" spans="1:7" ht="90" x14ac:dyDescent="0.25">
      <c r="B19" s="26" t="s">
        <v>136</v>
      </c>
      <c r="C19" s="27" t="s">
        <v>139</v>
      </c>
      <c r="D19" s="28" t="s">
        <v>145</v>
      </c>
      <c r="E19" s="28">
        <v>28500</v>
      </c>
      <c r="F19" s="9">
        <f t="shared" si="0"/>
        <v>25650</v>
      </c>
      <c r="G19" s="29" t="s">
        <v>151</v>
      </c>
    </row>
    <row r="20" spans="1:7" ht="120" x14ac:dyDescent="0.25">
      <c r="B20" s="26" t="s">
        <v>137</v>
      </c>
      <c r="C20" s="27" t="s">
        <v>140</v>
      </c>
      <c r="D20" s="28" t="s">
        <v>146</v>
      </c>
      <c r="E20" s="28">
        <v>47500</v>
      </c>
      <c r="F20" s="9">
        <f t="shared" si="0"/>
        <v>42750</v>
      </c>
      <c r="G20" s="29" t="s">
        <v>152</v>
      </c>
    </row>
    <row r="21" spans="1:7" ht="30" x14ac:dyDescent="0.25">
      <c r="B21" s="26" t="s">
        <v>53</v>
      </c>
      <c r="C21" s="27" t="s">
        <v>118</v>
      </c>
      <c r="D21" s="28" t="s">
        <v>146</v>
      </c>
      <c r="E21" s="28">
        <v>39000</v>
      </c>
      <c r="F21" s="9">
        <f t="shared" si="0"/>
        <v>35100</v>
      </c>
      <c r="G21" s="29" t="s">
        <v>153</v>
      </c>
    </row>
    <row r="22" spans="1:7" ht="105" x14ac:dyDescent="0.25">
      <c r="B22" s="26" t="s">
        <v>155</v>
      </c>
      <c r="C22" s="27" t="s">
        <v>9</v>
      </c>
      <c r="D22" s="28" t="s">
        <v>156</v>
      </c>
      <c r="E22" s="33">
        <v>78550</v>
      </c>
      <c r="F22" s="33">
        <f t="shared" si="0"/>
        <v>70695</v>
      </c>
      <c r="G22" s="29" t="s">
        <v>166</v>
      </c>
    </row>
    <row r="23" spans="1:7" ht="135" x14ac:dyDescent="0.25">
      <c r="B23" s="26" t="s">
        <v>157</v>
      </c>
      <c r="C23" s="27" t="s">
        <v>15</v>
      </c>
      <c r="D23" s="28" t="s">
        <v>158</v>
      </c>
      <c r="E23" s="33">
        <v>96000</v>
      </c>
      <c r="F23" s="33">
        <f t="shared" si="0"/>
        <v>86400</v>
      </c>
      <c r="G23" s="29" t="s">
        <v>167</v>
      </c>
    </row>
    <row r="24" spans="1:7" ht="135" x14ac:dyDescent="0.25">
      <c r="B24" s="34" t="s">
        <v>159</v>
      </c>
      <c r="C24" s="27" t="s">
        <v>160</v>
      </c>
      <c r="D24" s="28" t="s">
        <v>143</v>
      </c>
      <c r="E24" s="33">
        <v>56000</v>
      </c>
      <c r="F24" s="33">
        <f t="shared" si="0"/>
        <v>50400</v>
      </c>
      <c r="G24" s="29" t="s">
        <v>168</v>
      </c>
    </row>
    <row r="25" spans="1:7" ht="135" x14ac:dyDescent="0.25">
      <c r="A25" s="35"/>
      <c r="B25" s="34" t="s">
        <v>161</v>
      </c>
      <c r="C25" s="27" t="s">
        <v>162</v>
      </c>
      <c r="D25" s="28" t="s">
        <v>158</v>
      </c>
      <c r="E25" s="33">
        <v>58900</v>
      </c>
      <c r="F25" s="33">
        <f t="shared" si="0"/>
        <v>53010</v>
      </c>
      <c r="G25" s="29" t="s">
        <v>169</v>
      </c>
    </row>
    <row r="26" spans="1:7" ht="135" x14ac:dyDescent="0.25">
      <c r="A26" s="35"/>
      <c r="B26" s="26" t="s">
        <v>163</v>
      </c>
      <c r="C26" s="27" t="s">
        <v>164</v>
      </c>
      <c r="D26" s="28" t="s">
        <v>165</v>
      </c>
      <c r="E26" s="33">
        <v>50800</v>
      </c>
      <c r="F26" s="33">
        <f t="shared" si="0"/>
        <v>45720</v>
      </c>
      <c r="G26" s="29" t="s">
        <v>170</v>
      </c>
    </row>
  </sheetData>
  <autoFilter ref="B14:G14" xr:uid="{00000000-0009-0000-0000-000002000000}"/>
  <mergeCells count="1">
    <mergeCell ref="C12:F1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A2028-437B-433A-B507-A7A660718C5E}">
  <dimension ref="B2:H21"/>
  <sheetViews>
    <sheetView zoomScale="70" zoomScaleNormal="70" workbookViewId="0">
      <selection activeCell="B2" sqref="B2"/>
    </sheetView>
  </sheetViews>
  <sheetFormatPr defaultRowHeight="15" x14ac:dyDescent="0.25"/>
  <cols>
    <col min="1" max="1" width="9.140625" style="1"/>
    <col min="2" max="2" width="18.5703125" style="1" customWidth="1"/>
    <col min="3" max="3" width="28" style="1" customWidth="1"/>
    <col min="4" max="4" width="27.140625" style="1" customWidth="1"/>
    <col min="5" max="5" width="25.7109375" style="1" customWidth="1"/>
    <col min="6" max="6" width="9.140625" style="1"/>
    <col min="7" max="7" width="65.140625" style="1" customWidth="1"/>
    <col min="8" max="8" width="16.85546875" style="1" customWidth="1"/>
    <col min="9" max="16384" width="9.140625" style="1"/>
  </cols>
  <sheetData>
    <row r="2" spans="2:8" ht="28.5" x14ac:dyDescent="0.25">
      <c r="B2" s="89" t="s">
        <v>173</v>
      </c>
      <c r="C2" s="90"/>
      <c r="D2" s="91"/>
      <c r="E2" s="91"/>
      <c r="F2" s="91"/>
      <c r="G2" s="91"/>
      <c r="H2" s="91"/>
    </row>
    <row r="3" spans="2:8" ht="29.25" thickBot="1" x14ac:dyDescent="0.3">
      <c r="B3" s="87"/>
      <c r="C3" s="59"/>
      <c r="D3" s="60"/>
      <c r="E3" s="60"/>
      <c r="F3" s="60"/>
      <c r="G3" s="60"/>
      <c r="H3" s="60"/>
    </row>
    <row r="4" spans="2:8" ht="30.75" thickBot="1" x14ac:dyDescent="0.3">
      <c r="B4" s="92" t="s">
        <v>174</v>
      </c>
      <c r="C4" s="93" t="s">
        <v>0</v>
      </c>
      <c r="D4" s="93" t="s">
        <v>175</v>
      </c>
      <c r="E4" s="93" t="s">
        <v>176</v>
      </c>
      <c r="F4" s="93" t="s">
        <v>177</v>
      </c>
      <c r="G4" s="94" t="s">
        <v>1</v>
      </c>
      <c r="H4" s="95" t="s">
        <v>178</v>
      </c>
    </row>
    <row r="5" spans="2:8" ht="30" x14ac:dyDescent="0.25">
      <c r="B5" s="41" t="s">
        <v>179</v>
      </c>
      <c r="C5" s="42" t="s">
        <v>180</v>
      </c>
      <c r="D5" s="43" t="s">
        <v>181</v>
      </c>
      <c r="E5" s="44" t="s">
        <v>182</v>
      </c>
      <c r="F5" s="43">
        <v>0.25</v>
      </c>
      <c r="G5" s="45" t="s">
        <v>183</v>
      </c>
      <c r="H5" s="46">
        <v>71000</v>
      </c>
    </row>
    <row r="6" spans="2:8" ht="30" x14ac:dyDescent="0.25">
      <c r="B6" s="47" t="s">
        <v>184</v>
      </c>
      <c r="C6" s="48" t="s">
        <v>185</v>
      </c>
      <c r="D6" s="49" t="s">
        <v>186</v>
      </c>
      <c r="E6" s="50" t="s">
        <v>182</v>
      </c>
      <c r="F6" s="49">
        <v>0.25</v>
      </c>
      <c r="G6" s="51" t="s">
        <v>187</v>
      </c>
      <c r="H6" s="52">
        <v>86000</v>
      </c>
    </row>
    <row r="7" spans="2:8" ht="30" x14ac:dyDescent="0.25">
      <c r="B7" s="47" t="s">
        <v>188</v>
      </c>
      <c r="C7" s="48" t="s">
        <v>189</v>
      </c>
      <c r="D7" s="49" t="s">
        <v>190</v>
      </c>
      <c r="E7" s="50" t="s">
        <v>182</v>
      </c>
      <c r="F7" s="49">
        <v>0.45</v>
      </c>
      <c r="G7" s="51" t="s">
        <v>191</v>
      </c>
      <c r="H7" s="52">
        <v>98000</v>
      </c>
    </row>
    <row r="8" spans="2:8" ht="30.75" thickBot="1" x14ac:dyDescent="0.3">
      <c r="B8" s="53" t="s">
        <v>192</v>
      </c>
      <c r="C8" s="54" t="s">
        <v>193</v>
      </c>
      <c r="D8" s="55" t="s">
        <v>194</v>
      </c>
      <c r="E8" s="56" t="s">
        <v>182</v>
      </c>
      <c r="F8" s="55">
        <v>0.45</v>
      </c>
      <c r="G8" s="57" t="s">
        <v>195</v>
      </c>
      <c r="H8" s="58">
        <v>122000</v>
      </c>
    </row>
    <row r="9" spans="2:8" ht="24" thickBot="1" x14ac:dyDescent="0.3">
      <c r="B9" s="96" t="s">
        <v>196</v>
      </c>
      <c r="C9" s="90"/>
      <c r="D9" s="91"/>
      <c r="E9" s="97"/>
      <c r="F9" s="91"/>
      <c r="G9" s="98"/>
      <c r="H9" s="99"/>
    </row>
    <row r="10" spans="2:8" ht="30" x14ac:dyDescent="0.25">
      <c r="B10" s="41" t="s">
        <v>184</v>
      </c>
      <c r="C10" s="61" t="s">
        <v>197</v>
      </c>
      <c r="D10" s="43" t="s">
        <v>198</v>
      </c>
      <c r="E10" s="44" t="s">
        <v>182</v>
      </c>
      <c r="F10" s="43">
        <v>0.25</v>
      </c>
      <c r="G10" s="45" t="s">
        <v>199</v>
      </c>
      <c r="H10" s="46">
        <f>H6+[2]Опции!C6</f>
        <v>148000</v>
      </c>
    </row>
    <row r="11" spans="2:8" ht="30" x14ac:dyDescent="0.25">
      <c r="B11" s="47" t="s">
        <v>188</v>
      </c>
      <c r="C11" s="62" t="s">
        <v>200</v>
      </c>
      <c r="D11" s="49" t="s">
        <v>201</v>
      </c>
      <c r="E11" s="50" t="s">
        <v>182</v>
      </c>
      <c r="F11" s="49">
        <v>0.45</v>
      </c>
      <c r="G11" s="51" t="s">
        <v>202</v>
      </c>
      <c r="H11" s="52">
        <f>H7+[2]Опции!D6</f>
        <v>173000</v>
      </c>
    </row>
    <row r="12" spans="2:8" ht="30.75" thickBot="1" x14ac:dyDescent="0.3">
      <c r="B12" s="53" t="s">
        <v>192</v>
      </c>
      <c r="C12" s="63" t="s">
        <v>203</v>
      </c>
      <c r="D12" s="55" t="s">
        <v>204</v>
      </c>
      <c r="E12" s="56" t="s">
        <v>182</v>
      </c>
      <c r="F12" s="55">
        <v>0.45</v>
      </c>
      <c r="G12" s="57" t="s">
        <v>205</v>
      </c>
      <c r="H12" s="58">
        <f>H8+[2]Опции!E6</f>
        <v>122000</v>
      </c>
    </row>
    <row r="13" spans="2:8" ht="24" thickBot="1" x14ac:dyDescent="0.3">
      <c r="B13" s="100" t="s">
        <v>206</v>
      </c>
      <c r="C13" s="90"/>
      <c r="D13" s="91"/>
      <c r="E13" s="97"/>
      <c r="F13" s="91"/>
      <c r="G13" s="98"/>
      <c r="H13" s="99"/>
    </row>
    <row r="14" spans="2:8" ht="30.75" thickBot="1" x14ac:dyDescent="0.3">
      <c r="B14" s="41" t="s">
        <v>184</v>
      </c>
      <c r="C14" s="64" t="s">
        <v>207</v>
      </c>
      <c r="D14" s="43" t="s">
        <v>208</v>
      </c>
      <c r="E14" s="44" t="s">
        <v>182</v>
      </c>
      <c r="F14" s="43">
        <v>0.25</v>
      </c>
      <c r="G14" s="45" t="s">
        <v>209</v>
      </c>
      <c r="H14" s="46">
        <f>H10+[2]Опции!C8</f>
        <v>195000</v>
      </c>
    </row>
    <row r="15" spans="2:8" ht="30" x14ac:dyDescent="0.25">
      <c r="B15" s="47" t="s">
        <v>188</v>
      </c>
      <c r="C15" s="11" t="s">
        <v>210</v>
      </c>
      <c r="D15" s="49" t="s">
        <v>211</v>
      </c>
      <c r="E15" s="50" t="s">
        <v>182</v>
      </c>
      <c r="F15" s="49">
        <v>0.45</v>
      </c>
      <c r="G15" s="45" t="s">
        <v>212</v>
      </c>
      <c r="H15" s="52">
        <f>H11+[2]Опции!D8</f>
        <v>226000</v>
      </c>
    </row>
    <row r="16" spans="2:8" ht="30.75" thickBot="1" x14ac:dyDescent="0.3">
      <c r="B16" s="53" t="s">
        <v>192</v>
      </c>
      <c r="C16" s="65" t="s">
        <v>213</v>
      </c>
      <c r="D16" s="55" t="s">
        <v>214</v>
      </c>
      <c r="E16" s="56" t="s">
        <v>182</v>
      </c>
      <c r="F16" s="55">
        <v>0.45</v>
      </c>
      <c r="G16" s="57" t="s">
        <v>215</v>
      </c>
      <c r="H16" s="58">
        <f>'[2]Ванна охлаждаемая'!H11+[2]Опции!E8</f>
        <v>0</v>
      </c>
    </row>
    <row r="17" spans="2:8" ht="24" thickBot="1" x14ac:dyDescent="0.3">
      <c r="B17" s="100" t="s">
        <v>216</v>
      </c>
      <c r="C17" s="90"/>
      <c r="D17" s="91"/>
      <c r="E17" s="97"/>
      <c r="F17" s="91"/>
      <c r="G17" s="98"/>
      <c r="H17" s="99"/>
    </row>
    <row r="18" spans="2:8" ht="30" x14ac:dyDescent="0.25">
      <c r="B18" s="41" t="s">
        <v>184</v>
      </c>
      <c r="C18" s="64" t="s">
        <v>217</v>
      </c>
      <c r="D18" s="43" t="s">
        <v>208</v>
      </c>
      <c r="E18" s="44" t="s">
        <v>182</v>
      </c>
      <c r="F18" s="43">
        <v>0.25</v>
      </c>
      <c r="G18" s="45" t="s">
        <v>218</v>
      </c>
      <c r="H18" s="46">
        <f>H10+[2]Опции!C9</f>
        <v>148000</v>
      </c>
    </row>
    <row r="19" spans="2:8" ht="30" x14ac:dyDescent="0.25">
      <c r="B19" s="47" t="s">
        <v>188</v>
      </c>
      <c r="C19" s="11" t="s">
        <v>219</v>
      </c>
      <c r="D19" s="49" t="s">
        <v>211</v>
      </c>
      <c r="E19" s="50" t="s">
        <v>182</v>
      </c>
      <c r="F19" s="49">
        <v>0.45</v>
      </c>
      <c r="G19" s="51" t="s">
        <v>220</v>
      </c>
      <c r="H19" s="52">
        <f>H11+[2]Опции!D9</f>
        <v>173000</v>
      </c>
    </row>
    <row r="20" spans="2:8" ht="30.75" thickBot="1" x14ac:dyDescent="0.3">
      <c r="B20" s="53" t="s">
        <v>192</v>
      </c>
      <c r="C20" s="65" t="s">
        <v>221</v>
      </c>
      <c r="D20" s="55" t="s">
        <v>214</v>
      </c>
      <c r="E20" s="56" t="s">
        <v>182</v>
      </c>
      <c r="F20" s="55">
        <v>0.45</v>
      </c>
      <c r="G20" s="57" t="s">
        <v>222</v>
      </c>
      <c r="H20" s="58">
        <f>H12+[2]Опции!E9</f>
        <v>122000</v>
      </c>
    </row>
    <row r="21" spans="2:8" ht="30.75" thickBot="1" x14ac:dyDescent="0.3">
      <c r="B21" s="66" t="s">
        <v>223</v>
      </c>
      <c r="C21" s="67"/>
      <c r="D21" s="68"/>
      <c r="E21" s="68"/>
      <c r="F21" s="68"/>
      <c r="G21" s="68"/>
      <c r="H21" s="6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25DE4-0C45-4FE8-921A-64DEFDA8DD1D}">
  <dimension ref="A3:H26"/>
  <sheetViews>
    <sheetView zoomScale="70" zoomScaleNormal="70" workbookViewId="0">
      <selection activeCell="B3" sqref="B3"/>
    </sheetView>
  </sheetViews>
  <sheetFormatPr defaultRowHeight="15" x14ac:dyDescent="0.25"/>
  <cols>
    <col min="1" max="1" width="9.140625" style="1"/>
    <col min="2" max="2" width="18.5703125" style="1" customWidth="1"/>
    <col min="3" max="3" width="28" style="1" customWidth="1"/>
    <col min="4" max="4" width="27.140625" style="1" customWidth="1"/>
    <col min="5" max="5" width="25.7109375" style="1" customWidth="1"/>
    <col min="6" max="6" width="9.140625" style="1" customWidth="1"/>
    <col min="7" max="7" width="65.140625" style="1" customWidth="1"/>
    <col min="8" max="8" width="16.85546875" style="1" customWidth="1"/>
    <col min="9" max="16384" width="9.140625" style="1"/>
  </cols>
  <sheetData>
    <row r="3" spans="1:8" ht="28.5" x14ac:dyDescent="0.25">
      <c r="B3" s="89" t="s">
        <v>224</v>
      </c>
      <c r="C3" s="101"/>
      <c r="D3" s="102"/>
      <c r="E3" s="102"/>
      <c r="F3" s="102" t="s">
        <v>225</v>
      </c>
      <c r="G3" s="102"/>
      <c r="H3" s="102"/>
    </row>
    <row r="4" spans="1:8" ht="29.25" thickBot="1" x14ac:dyDescent="0.3">
      <c r="B4" s="87"/>
      <c r="C4" s="70"/>
      <c r="D4" s="71"/>
      <c r="E4" s="71"/>
      <c r="F4" s="71"/>
      <c r="G4" s="71"/>
      <c r="H4" s="71"/>
    </row>
    <row r="5" spans="1:8" ht="30.75" thickBot="1" x14ac:dyDescent="0.3">
      <c r="B5" s="106" t="s">
        <v>174</v>
      </c>
      <c r="C5" s="107" t="s">
        <v>0</v>
      </c>
      <c r="D5" s="107" t="s">
        <v>175</v>
      </c>
      <c r="E5" s="107" t="s">
        <v>176</v>
      </c>
      <c r="F5" s="107" t="s">
        <v>177</v>
      </c>
      <c r="G5" s="108" t="s">
        <v>1</v>
      </c>
      <c r="H5" s="109" t="s">
        <v>178</v>
      </c>
    </row>
    <row r="6" spans="1:8" ht="30" x14ac:dyDescent="0.25">
      <c r="B6" s="41" t="s">
        <v>179</v>
      </c>
      <c r="C6" s="42" t="s">
        <v>226</v>
      </c>
      <c r="D6" s="43" t="s">
        <v>227</v>
      </c>
      <c r="E6" s="72" t="s">
        <v>228</v>
      </c>
      <c r="F6" s="73">
        <v>1</v>
      </c>
      <c r="G6" s="163" t="s">
        <v>225</v>
      </c>
      <c r="H6" s="46">
        <v>39000</v>
      </c>
    </row>
    <row r="7" spans="1:8" ht="30" x14ac:dyDescent="0.25">
      <c r="B7" s="47" t="s">
        <v>184</v>
      </c>
      <c r="C7" s="48" t="s">
        <v>229</v>
      </c>
      <c r="D7" s="49" t="s">
        <v>230</v>
      </c>
      <c r="E7" s="74" t="s">
        <v>228</v>
      </c>
      <c r="F7" s="75">
        <v>1</v>
      </c>
      <c r="G7" s="184" t="s">
        <v>231</v>
      </c>
      <c r="H7" s="52">
        <v>51000</v>
      </c>
    </row>
    <row r="8" spans="1:8" ht="30" x14ac:dyDescent="0.25">
      <c r="B8" s="47" t="s">
        <v>188</v>
      </c>
      <c r="C8" s="48" t="s">
        <v>232</v>
      </c>
      <c r="D8" s="49" t="s">
        <v>233</v>
      </c>
      <c r="E8" s="74" t="s">
        <v>228</v>
      </c>
      <c r="F8" s="75">
        <v>2</v>
      </c>
      <c r="G8" s="184" t="s">
        <v>234</v>
      </c>
      <c r="H8" s="52">
        <v>63000</v>
      </c>
    </row>
    <row r="9" spans="1:8" ht="30.75" thickBot="1" x14ac:dyDescent="0.3">
      <c r="B9" s="53" t="s">
        <v>192</v>
      </c>
      <c r="C9" s="54" t="s">
        <v>235</v>
      </c>
      <c r="D9" s="55" t="s">
        <v>236</v>
      </c>
      <c r="E9" s="76" t="s">
        <v>228</v>
      </c>
      <c r="F9" s="77">
        <v>2</v>
      </c>
      <c r="G9" s="185" t="s">
        <v>237</v>
      </c>
      <c r="H9" s="58">
        <v>75000</v>
      </c>
    </row>
    <row r="10" spans="1:8" ht="24" thickBot="1" x14ac:dyDescent="0.3">
      <c r="A10" s="84"/>
      <c r="B10" s="103" t="s">
        <v>350</v>
      </c>
      <c r="C10" s="104"/>
      <c r="D10" s="105"/>
      <c r="E10" s="105"/>
      <c r="F10" s="105"/>
      <c r="G10" s="186"/>
      <c r="H10" s="105"/>
    </row>
    <row r="11" spans="1:8" ht="30" x14ac:dyDescent="0.25">
      <c r="B11" s="41" t="s">
        <v>184</v>
      </c>
      <c r="C11" s="61" t="s">
        <v>238</v>
      </c>
      <c r="D11" s="43" t="s">
        <v>198</v>
      </c>
      <c r="E11" s="72" t="s">
        <v>228</v>
      </c>
      <c r="F11" s="73">
        <v>1</v>
      </c>
      <c r="G11" s="163" t="s">
        <v>239</v>
      </c>
      <c r="H11" s="46">
        <f>'[2]Ванна мармит'!H6+[2]Опции!C7</f>
        <v>37000</v>
      </c>
    </row>
    <row r="12" spans="1:8" ht="30" x14ac:dyDescent="0.25">
      <c r="B12" s="47" t="s">
        <v>188</v>
      </c>
      <c r="C12" s="62" t="s">
        <v>240</v>
      </c>
      <c r="D12" s="49" t="s">
        <v>201</v>
      </c>
      <c r="E12" s="74" t="s">
        <v>228</v>
      </c>
      <c r="F12" s="75">
        <v>2</v>
      </c>
      <c r="G12" s="184" t="s">
        <v>241</v>
      </c>
      <c r="H12" s="52">
        <f>H8+[2]Опции!D7</f>
        <v>105000</v>
      </c>
    </row>
    <row r="13" spans="1:8" ht="30.75" thickBot="1" x14ac:dyDescent="0.3">
      <c r="B13" s="53" t="s">
        <v>192</v>
      </c>
      <c r="C13" s="63" t="s">
        <v>242</v>
      </c>
      <c r="D13" s="55" t="s">
        <v>204</v>
      </c>
      <c r="E13" s="76" t="s">
        <v>228</v>
      </c>
      <c r="F13" s="77">
        <v>2</v>
      </c>
      <c r="G13" s="185" t="s">
        <v>243</v>
      </c>
      <c r="H13" s="58">
        <f>H9+[2]Опции!E7</f>
        <v>75000</v>
      </c>
    </row>
    <row r="14" spans="1:8" ht="24" thickBot="1" x14ac:dyDescent="0.3">
      <c r="A14" s="84"/>
      <c r="B14" s="103" t="s">
        <v>351</v>
      </c>
      <c r="C14" s="104"/>
      <c r="D14" s="105"/>
      <c r="E14" s="105"/>
      <c r="F14" s="105"/>
      <c r="G14" s="186"/>
      <c r="H14" s="105"/>
    </row>
    <row r="15" spans="1:8" x14ac:dyDescent="0.25">
      <c r="B15" s="41" t="s">
        <v>184</v>
      </c>
      <c r="C15" s="61" t="s">
        <v>244</v>
      </c>
      <c r="D15" s="43" t="s">
        <v>245</v>
      </c>
      <c r="E15" s="72" t="s">
        <v>228</v>
      </c>
      <c r="F15" s="73">
        <v>1</v>
      </c>
      <c r="G15" s="163" t="s">
        <v>246</v>
      </c>
      <c r="H15" s="46">
        <f>H7+[2]Опции!C8</f>
        <v>98000</v>
      </c>
    </row>
    <row r="16" spans="1:8" x14ac:dyDescent="0.25">
      <c r="B16" s="47" t="s">
        <v>188</v>
      </c>
      <c r="C16" s="62" t="s">
        <v>247</v>
      </c>
      <c r="D16" s="49" t="s">
        <v>248</v>
      </c>
      <c r="E16" s="74" t="s">
        <v>228</v>
      </c>
      <c r="F16" s="75">
        <v>2</v>
      </c>
      <c r="G16" s="184" t="s">
        <v>249</v>
      </c>
      <c r="H16" s="52">
        <f>H8+[2]Опции!D8</f>
        <v>116000</v>
      </c>
    </row>
    <row r="17" spans="1:8" ht="15.75" thickBot="1" x14ac:dyDescent="0.3">
      <c r="B17" s="53" t="s">
        <v>192</v>
      </c>
      <c r="C17" s="63" t="s">
        <v>250</v>
      </c>
      <c r="D17" s="55" t="s">
        <v>251</v>
      </c>
      <c r="E17" s="76" t="s">
        <v>228</v>
      </c>
      <c r="F17" s="77">
        <v>2</v>
      </c>
      <c r="G17" s="185" t="s">
        <v>252</v>
      </c>
      <c r="H17" s="58">
        <f>H9+[2]Опции!E8</f>
        <v>75000</v>
      </c>
    </row>
    <row r="18" spans="1:8" ht="24" thickBot="1" x14ac:dyDescent="0.3">
      <c r="A18" s="84"/>
      <c r="B18" s="103" t="s">
        <v>352</v>
      </c>
      <c r="C18" s="104"/>
      <c r="D18" s="105"/>
      <c r="E18" s="105"/>
      <c r="F18" s="110"/>
      <c r="G18" s="187"/>
      <c r="H18" s="105"/>
    </row>
    <row r="19" spans="1:8" ht="30" x14ac:dyDescent="0.25">
      <c r="B19" s="41" t="s">
        <v>184</v>
      </c>
      <c r="C19" s="78" t="s">
        <v>253</v>
      </c>
      <c r="D19" s="43" t="s">
        <v>208</v>
      </c>
      <c r="E19" s="72" t="s">
        <v>228</v>
      </c>
      <c r="F19" s="73">
        <v>1</v>
      </c>
      <c r="G19" s="163" t="s">
        <v>254</v>
      </c>
      <c r="H19" s="46">
        <f>H11+[2]Опции!C9</f>
        <v>37000</v>
      </c>
    </row>
    <row r="20" spans="1:8" ht="30" x14ac:dyDescent="0.25">
      <c r="B20" s="47" t="s">
        <v>188</v>
      </c>
      <c r="C20" s="79" t="s">
        <v>255</v>
      </c>
      <c r="D20" s="49" t="s">
        <v>211</v>
      </c>
      <c r="E20" s="74" t="s">
        <v>228</v>
      </c>
      <c r="F20" s="75">
        <v>2</v>
      </c>
      <c r="G20" s="184" t="s">
        <v>256</v>
      </c>
      <c r="H20" s="52">
        <f>H12+[2]Опции!D9</f>
        <v>105000</v>
      </c>
    </row>
    <row r="21" spans="1:8" ht="30.75" thickBot="1" x14ac:dyDescent="0.3">
      <c r="B21" s="53" t="s">
        <v>192</v>
      </c>
      <c r="C21" s="80" t="s">
        <v>257</v>
      </c>
      <c r="D21" s="55" t="s">
        <v>214</v>
      </c>
      <c r="E21" s="76" t="s">
        <v>228</v>
      </c>
      <c r="F21" s="77">
        <v>2</v>
      </c>
      <c r="G21" s="185" t="s">
        <v>258</v>
      </c>
      <c r="H21" s="58">
        <f>H13+[2]Опции!E9</f>
        <v>75000</v>
      </c>
    </row>
    <row r="22" spans="1:8" ht="24" thickBot="1" x14ac:dyDescent="0.3">
      <c r="A22" s="84"/>
      <c r="B22" s="103" t="s">
        <v>353</v>
      </c>
      <c r="C22" s="104"/>
      <c r="D22" s="111"/>
      <c r="E22" s="105"/>
      <c r="F22" s="110"/>
      <c r="G22" s="187"/>
      <c r="H22" s="105"/>
    </row>
    <row r="23" spans="1:8" ht="30" x14ac:dyDescent="0.25">
      <c r="B23" s="41" t="s">
        <v>184</v>
      </c>
      <c r="C23" s="78" t="s">
        <v>259</v>
      </c>
      <c r="D23" s="43" t="s">
        <v>208</v>
      </c>
      <c r="E23" s="72" t="s">
        <v>228</v>
      </c>
      <c r="F23" s="73">
        <v>1</v>
      </c>
      <c r="G23" s="163" t="s">
        <v>260</v>
      </c>
      <c r="H23" s="46">
        <f>H11+[2]Опции!C10</f>
        <v>37000</v>
      </c>
    </row>
    <row r="24" spans="1:8" ht="30" x14ac:dyDescent="0.25">
      <c r="B24" s="47" t="s">
        <v>188</v>
      </c>
      <c r="C24" s="79" t="s">
        <v>261</v>
      </c>
      <c r="D24" s="49" t="s">
        <v>211</v>
      </c>
      <c r="E24" s="74" t="s">
        <v>228</v>
      </c>
      <c r="F24" s="75">
        <v>2</v>
      </c>
      <c r="G24" s="184" t="s">
        <v>260</v>
      </c>
      <c r="H24" s="52">
        <f>H12+[2]Опции!D10</f>
        <v>105000</v>
      </c>
    </row>
    <row r="25" spans="1:8" ht="30.75" thickBot="1" x14ac:dyDescent="0.3">
      <c r="B25" s="53" t="s">
        <v>192</v>
      </c>
      <c r="C25" s="80" t="s">
        <v>262</v>
      </c>
      <c r="D25" s="55" t="s">
        <v>214</v>
      </c>
      <c r="E25" s="76" t="s">
        <v>228</v>
      </c>
      <c r="F25" s="77">
        <v>2</v>
      </c>
      <c r="G25" s="185" t="s">
        <v>260</v>
      </c>
      <c r="H25" s="58">
        <f>H13+[2]Опции!E10</f>
        <v>75000</v>
      </c>
    </row>
    <row r="26" spans="1:8" ht="30" x14ac:dyDescent="0.25">
      <c r="B26" s="81" t="s">
        <v>223</v>
      </c>
      <c r="C26" s="81"/>
      <c r="D26" s="82"/>
      <c r="E26" s="82"/>
      <c r="F26" s="82"/>
      <c r="G26" s="82"/>
      <c r="H26" s="8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C21F5-78AA-4D26-9A88-D77DED015C5A}">
  <dimension ref="B2:G22"/>
  <sheetViews>
    <sheetView zoomScale="70" zoomScaleNormal="70" workbookViewId="0">
      <selection activeCell="B2" sqref="B2"/>
    </sheetView>
  </sheetViews>
  <sheetFormatPr defaultRowHeight="15" x14ac:dyDescent="0.25"/>
  <cols>
    <col min="1" max="1" width="9.140625" style="4"/>
    <col min="2" max="2" width="22.85546875" style="4" customWidth="1"/>
    <col min="3" max="3" width="28" style="4" customWidth="1"/>
    <col min="4" max="4" width="27.140625" style="4" customWidth="1"/>
    <col min="5" max="5" width="25.7109375" style="4" customWidth="1"/>
    <col min="6" max="6" width="78.140625" style="4" customWidth="1"/>
    <col min="7" max="7" width="36" style="4" customWidth="1"/>
    <col min="8" max="8" width="16.85546875" style="4" customWidth="1"/>
    <col min="9" max="16384" width="9.140625" style="4"/>
  </cols>
  <sheetData>
    <row r="2" spans="2:7" ht="28.5" x14ac:dyDescent="0.25">
      <c r="B2" s="89" t="s">
        <v>263</v>
      </c>
      <c r="C2" s="142"/>
      <c r="D2" s="111"/>
    </row>
    <row r="3" spans="2:7" ht="29.25" thickBot="1" x14ac:dyDescent="0.3">
      <c r="B3" s="86"/>
      <c r="C3" s="40"/>
    </row>
    <row r="4" spans="2:7" ht="30.75" thickBot="1" x14ac:dyDescent="0.3">
      <c r="B4" s="143" t="s">
        <v>174</v>
      </c>
      <c r="C4" s="144" t="s">
        <v>0</v>
      </c>
      <c r="D4" s="144" t="s">
        <v>175</v>
      </c>
      <c r="E4" s="144" t="s">
        <v>176</v>
      </c>
      <c r="F4" s="145" t="s">
        <v>1</v>
      </c>
      <c r="G4" s="146" t="s">
        <v>178</v>
      </c>
    </row>
    <row r="5" spans="2:7" ht="30" x14ac:dyDescent="0.25">
      <c r="B5" s="112" t="s">
        <v>184</v>
      </c>
      <c r="C5" s="113" t="s">
        <v>264</v>
      </c>
      <c r="D5" s="114" t="s">
        <v>265</v>
      </c>
      <c r="E5" s="115" t="s">
        <v>182</v>
      </c>
      <c r="F5" s="116" t="s">
        <v>266</v>
      </c>
      <c r="G5" s="117">
        <v>87000</v>
      </c>
    </row>
    <row r="6" spans="2:7" ht="30" x14ac:dyDescent="0.25">
      <c r="B6" s="118" t="s">
        <v>188</v>
      </c>
      <c r="C6" s="119" t="s">
        <v>267</v>
      </c>
      <c r="D6" s="120" t="s">
        <v>268</v>
      </c>
      <c r="E6" s="121" t="s">
        <v>182</v>
      </c>
      <c r="F6" s="122" t="s">
        <v>266</v>
      </c>
      <c r="G6" s="123">
        <v>106000</v>
      </c>
    </row>
    <row r="7" spans="2:7" ht="30" x14ac:dyDescent="0.25">
      <c r="B7" s="118" t="s">
        <v>192</v>
      </c>
      <c r="C7" s="119" t="s">
        <v>269</v>
      </c>
      <c r="D7" s="120" t="s">
        <v>270</v>
      </c>
      <c r="E7" s="121" t="s">
        <v>182</v>
      </c>
      <c r="F7" s="122" t="s">
        <v>266</v>
      </c>
      <c r="G7" s="123">
        <v>125000</v>
      </c>
    </row>
    <row r="8" spans="2:7" ht="30" x14ac:dyDescent="0.25">
      <c r="B8" s="118" t="s">
        <v>271</v>
      </c>
      <c r="C8" s="119" t="s">
        <v>272</v>
      </c>
      <c r="D8" s="120" t="s">
        <v>273</v>
      </c>
      <c r="E8" s="121" t="s">
        <v>182</v>
      </c>
      <c r="F8" s="122" t="s">
        <v>274</v>
      </c>
      <c r="G8" s="123">
        <v>79000</v>
      </c>
    </row>
    <row r="9" spans="2:7" ht="30.75" thickBot="1" x14ac:dyDescent="0.3">
      <c r="B9" s="124" t="s">
        <v>271</v>
      </c>
      <c r="C9" s="125" t="s">
        <v>275</v>
      </c>
      <c r="D9" s="126" t="s">
        <v>276</v>
      </c>
      <c r="E9" s="127" t="s">
        <v>277</v>
      </c>
      <c r="F9" s="128" t="s">
        <v>278</v>
      </c>
      <c r="G9" s="129">
        <v>106000</v>
      </c>
    </row>
    <row r="10" spans="2:7" ht="24" thickBot="1" x14ac:dyDescent="0.3">
      <c r="B10" s="147" t="s">
        <v>354</v>
      </c>
      <c r="C10" s="148"/>
      <c r="D10" s="105"/>
      <c r="E10" s="105"/>
      <c r="F10" s="149"/>
      <c r="G10" s="150"/>
    </row>
    <row r="11" spans="2:7" ht="30" x14ac:dyDescent="0.25">
      <c r="B11" s="130" t="s">
        <v>184</v>
      </c>
      <c r="C11" s="78" t="s">
        <v>197</v>
      </c>
      <c r="D11" s="131" t="s">
        <v>279</v>
      </c>
      <c r="E11" s="132" t="s">
        <v>182</v>
      </c>
      <c r="F11" s="133" t="s">
        <v>280</v>
      </c>
      <c r="G11" s="134">
        <f>G5+[2]Опции!C6</f>
        <v>149000</v>
      </c>
    </row>
    <row r="12" spans="2:7" ht="30" x14ac:dyDescent="0.25">
      <c r="B12" s="118" t="s">
        <v>188</v>
      </c>
      <c r="C12" s="79" t="s">
        <v>200</v>
      </c>
      <c r="D12" s="120" t="s">
        <v>281</v>
      </c>
      <c r="E12" s="121" t="s">
        <v>182</v>
      </c>
      <c r="F12" s="122" t="s">
        <v>282</v>
      </c>
      <c r="G12" s="123">
        <f>G6+[2]Опции!D6</f>
        <v>181000</v>
      </c>
    </row>
    <row r="13" spans="2:7" ht="30.75" thickBot="1" x14ac:dyDescent="0.3">
      <c r="B13" s="124" t="s">
        <v>192</v>
      </c>
      <c r="C13" s="80" t="s">
        <v>203</v>
      </c>
      <c r="D13" s="126" t="s">
        <v>283</v>
      </c>
      <c r="E13" s="127" t="s">
        <v>182</v>
      </c>
      <c r="F13" s="128" t="s">
        <v>284</v>
      </c>
      <c r="G13" s="129">
        <f>G7+[2]Опции!E6</f>
        <v>125000</v>
      </c>
    </row>
    <row r="14" spans="2:7" ht="24" thickBot="1" x14ac:dyDescent="0.3">
      <c r="B14" s="147" t="s">
        <v>355</v>
      </c>
      <c r="C14" s="148"/>
      <c r="D14" s="105"/>
      <c r="E14" s="105"/>
      <c r="F14" s="149"/>
      <c r="G14" s="150"/>
    </row>
    <row r="15" spans="2:7" ht="30" x14ac:dyDescent="0.25">
      <c r="B15" s="130" t="s">
        <v>184</v>
      </c>
      <c r="C15" s="78" t="s">
        <v>285</v>
      </c>
      <c r="D15" s="131" t="s">
        <v>208</v>
      </c>
      <c r="E15" s="132" t="s">
        <v>182</v>
      </c>
      <c r="F15" s="135" t="s">
        <v>286</v>
      </c>
      <c r="G15" s="134">
        <f>G11+[2]Опции!C8</f>
        <v>196000</v>
      </c>
    </row>
    <row r="16" spans="2:7" ht="30" x14ac:dyDescent="0.25">
      <c r="B16" s="118" t="s">
        <v>188</v>
      </c>
      <c r="C16" s="79" t="s">
        <v>287</v>
      </c>
      <c r="D16" s="120" t="s">
        <v>211</v>
      </c>
      <c r="E16" s="121" t="s">
        <v>182</v>
      </c>
      <c r="F16" s="122" t="s">
        <v>288</v>
      </c>
      <c r="G16" s="123">
        <f>G12+[2]Опции!D8</f>
        <v>234000</v>
      </c>
    </row>
    <row r="17" spans="2:7" ht="30.75" thickBot="1" x14ac:dyDescent="0.3">
      <c r="B17" s="124" t="s">
        <v>192</v>
      </c>
      <c r="C17" s="80" t="s">
        <v>289</v>
      </c>
      <c r="D17" s="126" t="s">
        <v>214</v>
      </c>
      <c r="E17" s="127" t="s">
        <v>182</v>
      </c>
      <c r="F17" s="128" t="s">
        <v>290</v>
      </c>
      <c r="G17" s="129">
        <f>G13+[2]Опции!E9</f>
        <v>125000</v>
      </c>
    </row>
    <row r="18" spans="2:7" ht="24" thickBot="1" x14ac:dyDescent="0.3">
      <c r="B18" s="147" t="s">
        <v>356</v>
      </c>
      <c r="C18" s="148"/>
      <c r="D18" s="111"/>
      <c r="E18" s="105"/>
      <c r="F18" s="149"/>
      <c r="G18" s="150"/>
    </row>
    <row r="19" spans="2:7" ht="30" x14ac:dyDescent="0.25">
      <c r="B19" s="130" t="s">
        <v>184</v>
      </c>
      <c r="C19" s="78" t="s">
        <v>291</v>
      </c>
      <c r="D19" s="131" t="s">
        <v>208</v>
      </c>
      <c r="E19" s="132" t="s">
        <v>182</v>
      </c>
      <c r="F19" s="136" t="s">
        <v>292</v>
      </c>
      <c r="G19" s="134">
        <f>G11+[2]Опции!C9</f>
        <v>149000</v>
      </c>
    </row>
    <row r="20" spans="2:7" ht="30" x14ac:dyDescent="0.25">
      <c r="B20" s="118" t="s">
        <v>188</v>
      </c>
      <c r="C20" s="79" t="s">
        <v>293</v>
      </c>
      <c r="D20" s="120" t="s">
        <v>211</v>
      </c>
      <c r="E20" s="121" t="s">
        <v>182</v>
      </c>
      <c r="F20" s="122" t="s">
        <v>294</v>
      </c>
      <c r="G20" s="123">
        <f>G12+[2]Опции!D9</f>
        <v>181000</v>
      </c>
    </row>
    <row r="21" spans="2:7" ht="30.75" thickBot="1" x14ac:dyDescent="0.3">
      <c r="B21" s="124" t="s">
        <v>192</v>
      </c>
      <c r="C21" s="80" t="s">
        <v>295</v>
      </c>
      <c r="D21" s="126" t="s">
        <v>214</v>
      </c>
      <c r="E21" s="127" t="s">
        <v>182</v>
      </c>
      <c r="F21" s="128" t="s">
        <v>296</v>
      </c>
      <c r="G21" s="129">
        <f>G13+[2]Опции!E9</f>
        <v>125000</v>
      </c>
    </row>
    <row r="22" spans="2:7" ht="30.75" thickBot="1" x14ac:dyDescent="0.3">
      <c r="B22" s="137" t="s">
        <v>223</v>
      </c>
      <c r="C22" s="138"/>
      <c r="D22" s="139"/>
      <c r="E22" s="139"/>
      <c r="F22" s="140"/>
      <c r="G22" s="14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318AA-9529-4489-A12A-33D0B16381B1}">
  <dimension ref="B3:G28"/>
  <sheetViews>
    <sheetView zoomScale="70" zoomScaleNormal="70" workbookViewId="0">
      <selection activeCell="B3" sqref="B3"/>
    </sheetView>
  </sheetViews>
  <sheetFormatPr defaultRowHeight="15" x14ac:dyDescent="0.25"/>
  <cols>
    <col min="1" max="1" width="9.140625" style="1"/>
    <col min="2" max="2" width="18.5703125" style="1" customWidth="1"/>
    <col min="3" max="3" width="28" style="1" customWidth="1"/>
    <col min="4" max="4" width="27.140625" style="1" customWidth="1"/>
    <col min="5" max="5" width="38.28515625" style="1" customWidth="1"/>
    <col min="6" max="6" width="90.85546875" style="1" customWidth="1"/>
    <col min="7" max="7" width="17" style="1" customWidth="1"/>
    <col min="8" max="8" width="16.85546875" style="1" customWidth="1"/>
    <col min="9" max="16384" width="9.140625" style="1"/>
  </cols>
  <sheetData>
    <row r="3" spans="2:7" ht="28.5" x14ac:dyDescent="0.25">
      <c r="B3" s="168" t="s">
        <v>297</v>
      </c>
      <c r="C3" s="101"/>
      <c r="D3" s="111"/>
      <c r="E3"/>
      <c r="F3"/>
      <c r="G3"/>
    </row>
    <row r="4" spans="2:7" ht="29.25" thickBot="1" x14ac:dyDescent="0.3">
      <c r="B4" s="88"/>
      <c r="C4" s="39"/>
      <c r="D4" s="4"/>
      <c r="E4"/>
      <c r="F4"/>
      <c r="G4"/>
    </row>
    <row r="5" spans="2:7" ht="15.75" thickBot="1" x14ac:dyDescent="0.3">
      <c r="B5" s="173" t="s">
        <v>174</v>
      </c>
      <c r="C5" s="107" t="s">
        <v>0</v>
      </c>
      <c r="D5" s="107" t="s">
        <v>175</v>
      </c>
      <c r="E5" s="107" t="s">
        <v>176</v>
      </c>
      <c r="F5" s="108" t="s">
        <v>1</v>
      </c>
      <c r="G5" s="174" t="s">
        <v>178</v>
      </c>
    </row>
    <row r="6" spans="2:7" x14ac:dyDescent="0.25">
      <c r="B6" s="151" t="s">
        <v>184</v>
      </c>
      <c r="C6" s="152" t="s">
        <v>298</v>
      </c>
      <c r="D6" s="82" t="s">
        <v>299</v>
      </c>
      <c r="E6" s="74" t="s">
        <v>228</v>
      </c>
      <c r="F6" s="153" t="s">
        <v>300</v>
      </c>
      <c r="G6" s="154">
        <v>52000</v>
      </c>
    </row>
    <row r="7" spans="2:7" x14ac:dyDescent="0.25">
      <c r="B7" s="155" t="s">
        <v>188</v>
      </c>
      <c r="C7" s="48" t="s">
        <v>301</v>
      </c>
      <c r="D7" s="49" t="s">
        <v>302</v>
      </c>
      <c r="E7" s="156" t="s">
        <v>228</v>
      </c>
      <c r="F7" s="157" t="s">
        <v>303</v>
      </c>
      <c r="G7" s="52">
        <v>66000</v>
      </c>
    </row>
    <row r="8" spans="2:7" x14ac:dyDescent="0.25">
      <c r="B8" s="155" t="s">
        <v>192</v>
      </c>
      <c r="C8" s="48" t="s">
        <v>304</v>
      </c>
      <c r="D8" s="49" t="s">
        <v>305</v>
      </c>
      <c r="E8" s="156" t="s">
        <v>228</v>
      </c>
      <c r="F8" s="157" t="s">
        <v>306</v>
      </c>
      <c r="G8" s="52">
        <v>80000</v>
      </c>
    </row>
    <row r="9" spans="2:7" ht="30" x14ac:dyDescent="0.25">
      <c r="B9" s="155" t="s">
        <v>271</v>
      </c>
      <c r="C9" s="48" t="s">
        <v>307</v>
      </c>
      <c r="D9" s="49" t="s">
        <v>308</v>
      </c>
      <c r="E9" s="156" t="s">
        <v>228</v>
      </c>
      <c r="F9" s="157" t="s">
        <v>309</v>
      </c>
      <c r="G9" s="52">
        <v>59000</v>
      </c>
    </row>
    <row r="10" spans="2:7" ht="30.75" thickBot="1" x14ac:dyDescent="0.3">
      <c r="B10" s="158" t="s">
        <v>271</v>
      </c>
      <c r="C10" s="54" t="s">
        <v>310</v>
      </c>
      <c r="D10" s="55" t="s">
        <v>311</v>
      </c>
      <c r="E10" s="159" t="s">
        <v>228</v>
      </c>
      <c r="F10" s="160" t="s">
        <v>312</v>
      </c>
      <c r="G10" s="58">
        <v>78000</v>
      </c>
    </row>
    <row r="11" spans="2:7" ht="24" thickBot="1" x14ac:dyDescent="0.3">
      <c r="B11" s="169" t="s">
        <v>357</v>
      </c>
      <c r="C11" s="170"/>
      <c r="D11" s="105"/>
      <c r="E11" s="171"/>
      <c r="F11" s="172"/>
      <c r="G11" s="150"/>
    </row>
    <row r="12" spans="2:7" x14ac:dyDescent="0.25">
      <c r="B12" s="161" t="s">
        <v>184</v>
      </c>
      <c r="C12" s="61" t="s">
        <v>313</v>
      </c>
      <c r="D12" s="43" t="s">
        <v>245</v>
      </c>
      <c r="E12" s="72" t="s">
        <v>228</v>
      </c>
      <c r="F12" s="162" t="s">
        <v>314</v>
      </c>
      <c r="G12" s="46">
        <f>G6+[2]Опции!C7</f>
        <v>89000</v>
      </c>
    </row>
    <row r="13" spans="2:7" x14ac:dyDescent="0.25">
      <c r="B13" s="155" t="s">
        <v>188</v>
      </c>
      <c r="C13" s="62" t="s">
        <v>315</v>
      </c>
      <c r="D13" s="49" t="s">
        <v>248</v>
      </c>
      <c r="E13" s="156" t="s">
        <v>228</v>
      </c>
      <c r="F13" s="157" t="s">
        <v>316</v>
      </c>
      <c r="G13" s="52">
        <f>G7+[2]Опции!D7</f>
        <v>108000</v>
      </c>
    </row>
    <row r="14" spans="2:7" ht="15.75" thickBot="1" x14ac:dyDescent="0.3">
      <c r="B14" s="158" t="s">
        <v>192</v>
      </c>
      <c r="C14" s="63" t="s">
        <v>317</v>
      </c>
      <c r="D14" s="55" t="s">
        <v>251</v>
      </c>
      <c r="E14" s="159" t="s">
        <v>228</v>
      </c>
      <c r="F14" s="160" t="s">
        <v>318</v>
      </c>
      <c r="G14" s="58">
        <f>G8+[2]Опции!E7</f>
        <v>80000</v>
      </c>
    </row>
    <row r="15" spans="2:7" ht="24" thickBot="1" x14ac:dyDescent="0.3">
      <c r="B15" s="169" t="s">
        <v>358</v>
      </c>
      <c r="C15" s="175"/>
      <c r="D15" s="105"/>
      <c r="E15" s="171"/>
      <c r="F15" s="172"/>
      <c r="G15" s="150"/>
    </row>
    <row r="16" spans="2:7" x14ac:dyDescent="0.25">
      <c r="B16" s="161" t="s">
        <v>184</v>
      </c>
      <c r="C16" s="61" t="s">
        <v>319</v>
      </c>
      <c r="D16" s="43" t="s">
        <v>245</v>
      </c>
      <c r="E16" s="72" t="s">
        <v>228</v>
      </c>
      <c r="F16" s="45" t="s">
        <v>320</v>
      </c>
      <c r="G16" s="46">
        <f>G6+[2]Опции!C8</f>
        <v>99000</v>
      </c>
    </row>
    <row r="17" spans="2:7" x14ac:dyDescent="0.25">
      <c r="B17" s="155" t="s">
        <v>188</v>
      </c>
      <c r="C17" s="62" t="s">
        <v>321</v>
      </c>
      <c r="D17" s="49" t="s">
        <v>248</v>
      </c>
      <c r="E17" s="156" t="s">
        <v>228</v>
      </c>
      <c r="F17" s="157" t="s">
        <v>322</v>
      </c>
      <c r="G17" s="52">
        <f>G7+[2]Опции!D8</f>
        <v>119000</v>
      </c>
    </row>
    <row r="18" spans="2:7" ht="15.75" thickBot="1" x14ac:dyDescent="0.3">
      <c r="B18" s="158" t="s">
        <v>192</v>
      </c>
      <c r="C18" s="63" t="s">
        <v>323</v>
      </c>
      <c r="D18" s="55" t="s">
        <v>251</v>
      </c>
      <c r="E18" s="159" t="s">
        <v>228</v>
      </c>
      <c r="F18" s="160" t="s">
        <v>324</v>
      </c>
      <c r="G18" s="58">
        <f>G8+[2]Опции!E8</f>
        <v>80000</v>
      </c>
    </row>
    <row r="19" spans="2:7" ht="24" thickBot="1" x14ac:dyDescent="0.3">
      <c r="B19" s="169" t="s">
        <v>359</v>
      </c>
      <c r="C19" s="104"/>
      <c r="D19" s="105"/>
      <c r="E19" s="171"/>
      <c r="F19" s="172"/>
      <c r="G19" s="150"/>
    </row>
    <row r="20" spans="2:7" ht="30" x14ac:dyDescent="0.25">
      <c r="B20" s="161" t="s">
        <v>184</v>
      </c>
      <c r="C20" s="78" t="s">
        <v>325</v>
      </c>
      <c r="D20" s="43" t="s">
        <v>208</v>
      </c>
      <c r="E20" s="72" t="s">
        <v>228</v>
      </c>
      <c r="F20" s="45" t="s">
        <v>326</v>
      </c>
      <c r="G20" s="46">
        <f>G12+[2]Опции!C9</f>
        <v>89000</v>
      </c>
    </row>
    <row r="21" spans="2:7" ht="30" x14ac:dyDescent="0.25">
      <c r="B21" s="155" t="s">
        <v>188</v>
      </c>
      <c r="C21" s="79" t="s">
        <v>327</v>
      </c>
      <c r="D21" s="49" t="s">
        <v>211</v>
      </c>
      <c r="E21" s="156" t="s">
        <v>228</v>
      </c>
      <c r="F21" s="157" t="s">
        <v>328</v>
      </c>
      <c r="G21" s="52">
        <f>G13+[2]Опции!D9</f>
        <v>108000</v>
      </c>
    </row>
    <row r="22" spans="2:7" ht="30.75" thickBot="1" x14ac:dyDescent="0.3">
      <c r="B22" s="158" t="s">
        <v>192</v>
      </c>
      <c r="C22" s="80" t="s">
        <v>329</v>
      </c>
      <c r="D22" s="55" t="s">
        <v>214</v>
      </c>
      <c r="E22" s="159" t="s">
        <v>228</v>
      </c>
      <c r="F22" s="160" t="s">
        <v>330</v>
      </c>
      <c r="G22" s="58">
        <f>G14+[2]Опции!E9</f>
        <v>80000</v>
      </c>
    </row>
    <row r="23" spans="2:7" ht="24" thickBot="1" x14ac:dyDescent="0.3">
      <c r="B23" s="169" t="s">
        <v>360</v>
      </c>
      <c r="C23" s="176"/>
      <c r="D23" s="111"/>
      <c r="E23" s="171"/>
      <c r="F23" s="172"/>
      <c r="G23" s="150"/>
    </row>
    <row r="24" spans="2:7" ht="30" x14ac:dyDescent="0.25">
      <c r="B24" s="161" t="s">
        <v>184</v>
      </c>
      <c r="C24" s="78" t="s">
        <v>331</v>
      </c>
      <c r="D24" s="43" t="s">
        <v>208</v>
      </c>
      <c r="E24" s="72" t="s">
        <v>228</v>
      </c>
      <c r="F24" s="163" t="s">
        <v>332</v>
      </c>
      <c r="G24" s="46">
        <f>G12+[2]Опции!C10</f>
        <v>89000</v>
      </c>
    </row>
    <row r="25" spans="2:7" ht="30" x14ac:dyDescent="0.25">
      <c r="B25" s="155" t="s">
        <v>188</v>
      </c>
      <c r="C25" s="79" t="s">
        <v>333</v>
      </c>
      <c r="D25" s="49" t="s">
        <v>211</v>
      </c>
      <c r="E25" s="156" t="s">
        <v>228</v>
      </c>
      <c r="F25" s="157" t="s">
        <v>294</v>
      </c>
      <c r="G25" s="52">
        <f>G13+[2]Опции!D10</f>
        <v>108000</v>
      </c>
    </row>
    <row r="26" spans="2:7" ht="30.75" thickBot="1" x14ac:dyDescent="0.3">
      <c r="B26" s="155" t="s">
        <v>192</v>
      </c>
      <c r="C26" s="79" t="s">
        <v>334</v>
      </c>
      <c r="D26" s="55" t="s">
        <v>214</v>
      </c>
      <c r="E26" s="159" t="s">
        <v>228</v>
      </c>
      <c r="F26" s="160" t="s">
        <v>296</v>
      </c>
      <c r="G26" s="52">
        <f>G14+[2]Опции!E10</f>
        <v>80000</v>
      </c>
    </row>
    <row r="27" spans="2:7" ht="30.75" thickBot="1" x14ac:dyDescent="0.3">
      <c r="B27" s="164" t="s">
        <v>223</v>
      </c>
      <c r="C27" s="165"/>
      <c r="D27" s="55"/>
      <c r="E27" s="166"/>
      <c r="F27" s="167"/>
      <c r="G27" s="58"/>
    </row>
    <row r="28" spans="2:7" x14ac:dyDescent="0.25">
      <c r="B28" s="60"/>
      <c r="C28" s="60"/>
      <c r="D28" s="60"/>
      <c r="E28" s="60"/>
      <c r="F28" s="60"/>
      <c r="G28" s="6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5A49C-BA91-42B7-A8B1-D427214A4E63}">
  <dimension ref="B4:H7"/>
  <sheetViews>
    <sheetView zoomScale="80" zoomScaleNormal="80" workbookViewId="0">
      <selection activeCell="B4" sqref="B4"/>
    </sheetView>
  </sheetViews>
  <sheetFormatPr defaultRowHeight="15" x14ac:dyDescent="0.25"/>
  <cols>
    <col min="1" max="1" width="9.140625" style="1"/>
    <col min="2" max="2" width="18.5703125" style="1" customWidth="1"/>
    <col min="3" max="3" width="28" style="1" customWidth="1"/>
    <col min="4" max="4" width="27.140625" style="1" customWidth="1"/>
    <col min="5" max="5" width="25.7109375" style="1" customWidth="1"/>
    <col min="6" max="6" width="9.140625" style="1"/>
    <col min="7" max="7" width="65.140625" style="1" customWidth="1"/>
    <col min="8" max="8" width="16.85546875" style="1" customWidth="1"/>
    <col min="9" max="16384" width="9.140625" style="1"/>
  </cols>
  <sheetData>
    <row r="4" spans="2:8" ht="28.5" x14ac:dyDescent="0.25">
      <c r="B4" s="168" t="s">
        <v>335</v>
      </c>
      <c r="C4" s="101"/>
      <c r="D4"/>
      <c r="E4"/>
      <c r="F4"/>
      <c r="G4"/>
      <c r="H4"/>
    </row>
    <row r="5" spans="2:8" ht="29.25" thickBot="1" x14ac:dyDescent="0.3">
      <c r="B5" s="88"/>
      <c r="C5" s="39"/>
      <c r="D5"/>
      <c r="E5"/>
      <c r="F5"/>
      <c r="G5"/>
      <c r="H5"/>
    </row>
    <row r="6" spans="2:8" ht="15.75" thickBot="1" x14ac:dyDescent="0.3">
      <c r="B6" s="182" t="s">
        <v>336</v>
      </c>
      <c r="C6" s="93" t="s">
        <v>0</v>
      </c>
      <c r="D6" s="183" t="s">
        <v>175</v>
      </c>
      <c r="E6" s="183" t="s">
        <v>337</v>
      </c>
      <c r="F6" s="183" t="s">
        <v>0</v>
      </c>
      <c r="G6" s="183" t="s">
        <v>1</v>
      </c>
      <c r="H6" s="183" t="s">
        <v>178</v>
      </c>
    </row>
    <row r="7" spans="2:8" ht="30.75" thickBot="1" x14ac:dyDescent="0.3">
      <c r="B7" s="177" t="s">
        <v>338</v>
      </c>
      <c r="C7" s="178" t="s">
        <v>339</v>
      </c>
      <c r="D7" s="179" t="s">
        <v>340</v>
      </c>
      <c r="E7" s="179" t="s">
        <v>341</v>
      </c>
      <c r="F7" s="179" t="s">
        <v>342</v>
      </c>
      <c r="G7" s="180" t="s">
        <v>343</v>
      </c>
      <c r="H7" s="181">
        <v>60000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C5AE1-2B95-4F7B-A91E-D55A223374E6}">
  <dimension ref="B2:H41"/>
  <sheetViews>
    <sheetView topLeftCell="A2" zoomScale="70" zoomScaleNormal="70" workbookViewId="0">
      <selection activeCell="K48" sqref="K48"/>
    </sheetView>
  </sheetViews>
  <sheetFormatPr defaultRowHeight="15" x14ac:dyDescent="0.25"/>
  <cols>
    <col min="3" max="3" width="38.7109375" customWidth="1"/>
    <col min="4" max="4" width="34.28515625" customWidth="1"/>
    <col min="5" max="5" width="23.85546875" customWidth="1"/>
    <col min="6" max="6" width="18.85546875" customWidth="1"/>
    <col min="7" max="7" width="19.5703125" customWidth="1"/>
    <col min="8" max="8" width="112" customWidth="1"/>
  </cols>
  <sheetData>
    <row r="2" spans="2:8" x14ac:dyDescent="0.25">
      <c r="B2" s="199"/>
      <c r="C2" s="199"/>
      <c r="D2" s="199"/>
      <c r="E2" s="199"/>
      <c r="F2" s="200"/>
      <c r="G2" s="199"/>
      <c r="H2" s="199"/>
    </row>
    <row r="3" spans="2:8" x14ac:dyDescent="0.25">
      <c r="B3" s="199"/>
      <c r="C3" s="199"/>
      <c r="D3" s="199"/>
      <c r="E3" s="199"/>
      <c r="F3" s="200"/>
      <c r="G3" s="199"/>
      <c r="H3" s="199"/>
    </row>
    <row r="4" spans="2:8" x14ac:dyDescent="0.25">
      <c r="B4" s="199"/>
      <c r="C4" s="199"/>
      <c r="D4" s="199"/>
      <c r="E4" s="199"/>
      <c r="F4" s="200"/>
      <c r="G4" s="199"/>
      <c r="H4" s="199"/>
    </row>
    <row r="5" spans="2:8" x14ac:dyDescent="0.25">
      <c r="B5" s="199"/>
      <c r="C5" s="199"/>
      <c r="D5" s="199"/>
      <c r="E5" s="199"/>
      <c r="F5" s="200"/>
      <c r="G5" s="199"/>
      <c r="H5" s="199"/>
    </row>
    <row r="6" spans="2:8" x14ac:dyDescent="0.25">
      <c r="B6" s="199"/>
      <c r="C6" s="199"/>
      <c r="D6" s="199"/>
      <c r="E6" s="199"/>
      <c r="F6" s="200"/>
      <c r="G6" s="199"/>
      <c r="H6" s="199"/>
    </row>
    <row r="7" spans="2:8" x14ac:dyDescent="0.25">
      <c r="B7" s="199"/>
      <c r="C7" s="199"/>
      <c r="D7" s="199"/>
      <c r="E7" s="199"/>
      <c r="F7" s="200"/>
      <c r="G7" s="199"/>
      <c r="H7" s="199"/>
    </row>
    <row r="8" spans="2:8" x14ac:dyDescent="0.25">
      <c r="B8" s="199"/>
      <c r="C8" s="199"/>
      <c r="D8" s="199"/>
      <c r="E8" s="199"/>
      <c r="F8" s="200"/>
      <c r="G8" s="199"/>
      <c r="H8" s="199"/>
    </row>
    <row r="9" spans="2:8" x14ac:dyDescent="0.25">
      <c r="B9" s="199"/>
      <c r="C9" s="199"/>
      <c r="D9" s="199"/>
      <c r="E9" s="199"/>
      <c r="F9" s="200"/>
      <c r="G9" s="199"/>
      <c r="H9" s="199"/>
    </row>
    <row r="10" spans="2:8" x14ac:dyDescent="0.25">
      <c r="B10" s="199"/>
      <c r="C10" s="199"/>
      <c r="D10" s="199"/>
      <c r="E10" s="199"/>
      <c r="F10" s="200"/>
      <c r="G10" s="199"/>
      <c r="H10" s="199"/>
    </row>
    <row r="11" spans="2:8" x14ac:dyDescent="0.25">
      <c r="B11" s="199"/>
      <c r="C11" s="199"/>
      <c r="D11" s="199"/>
      <c r="E11" s="199"/>
      <c r="F11" s="200"/>
      <c r="G11" s="199"/>
      <c r="H11" s="199"/>
    </row>
    <row r="12" spans="2:8" x14ac:dyDescent="0.25">
      <c r="B12" s="199"/>
      <c r="C12" s="199"/>
      <c r="D12" s="199"/>
      <c r="E12" s="199"/>
      <c r="F12" s="200"/>
      <c r="G12" s="199"/>
      <c r="H12" s="199"/>
    </row>
    <row r="13" spans="2:8" x14ac:dyDescent="0.25">
      <c r="B13" s="199"/>
      <c r="C13" s="199"/>
      <c r="D13" s="199"/>
      <c r="E13" s="199"/>
      <c r="F13" s="200"/>
      <c r="G13" s="199"/>
      <c r="H13" s="199"/>
    </row>
    <row r="14" spans="2:8" x14ac:dyDescent="0.25">
      <c r="B14" s="199"/>
      <c r="C14" s="199"/>
      <c r="D14" s="199"/>
      <c r="E14" s="199"/>
      <c r="F14" s="200"/>
      <c r="G14" s="199"/>
      <c r="H14" s="199"/>
    </row>
    <row r="15" spans="2:8" ht="21" x14ac:dyDescent="0.25">
      <c r="B15" s="199"/>
      <c r="C15" s="216" t="s">
        <v>365</v>
      </c>
      <c r="D15" s="216"/>
      <c r="E15" s="216"/>
      <c r="F15" s="201"/>
      <c r="G15" s="199"/>
      <c r="H15" s="199"/>
    </row>
    <row r="16" spans="2:8" x14ac:dyDescent="0.25">
      <c r="B16" s="199"/>
      <c r="C16" s="199"/>
      <c r="D16" s="199"/>
      <c r="E16" s="199"/>
      <c r="F16" s="200"/>
      <c r="G16" s="199"/>
      <c r="H16" s="199"/>
    </row>
    <row r="17" spans="2:8" x14ac:dyDescent="0.25">
      <c r="B17" s="199"/>
      <c r="C17" s="199"/>
      <c r="D17" s="199"/>
      <c r="E17" s="199"/>
      <c r="F17" s="202"/>
      <c r="G17" s="199"/>
      <c r="H17" s="199"/>
    </row>
    <row r="18" spans="2:8" ht="31.5" x14ac:dyDescent="0.25">
      <c r="B18" s="199"/>
      <c r="C18" s="193" t="s">
        <v>0</v>
      </c>
      <c r="D18" s="193" t="s">
        <v>366</v>
      </c>
      <c r="E18" s="193" t="s">
        <v>367</v>
      </c>
      <c r="F18" s="193" t="s">
        <v>368</v>
      </c>
      <c r="G18" s="194" t="str">
        <f>CONCATENATE("Цена с учетом скидки ",Содержание!$D$12,"%")</f>
        <v>Цена с учетом скидки 0%</v>
      </c>
      <c r="H18" s="193" t="s">
        <v>1</v>
      </c>
    </row>
    <row r="19" spans="2:8" ht="63" x14ac:dyDescent="0.25">
      <c r="B19" s="199"/>
      <c r="C19" s="203"/>
      <c r="D19" s="204" t="s">
        <v>369</v>
      </c>
      <c r="E19" s="203"/>
      <c r="F19" s="205"/>
      <c r="G19" s="195"/>
      <c r="H19" s="196" t="s">
        <v>370</v>
      </c>
    </row>
    <row r="20" spans="2:8" x14ac:dyDescent="0.25">
      <c r="B20" s="199"/>
      <c r="C20" s="197" t="s">
        <v>371</v>
      </c>
      <c r="D20" s="198" t="s">
        <v>372</v>
      </c>
      <c r="E20" s="197" t="s">
        <v>373</v>
      </c>
      <c r="F20" s="210">
        <v>53020.000000000007</v>
      </c>
      <c r="G20" s="206">
        <f>(1-[1]Содержание!$D$12/100)*Таблица43[[#This Row],[RRP*, руб. с НДС 22%]]</f>
        <v>53020.000000000007</v>
      </c>
      <c r="H20" s="198" t="s">
        <v>374</v>
      </c>
    </row>
    <row r="21" spans="2:8" x14ac:dyDescent="0.25">
      <c r="B21" s="199"/>
      <c r="C21" s="197" t="s">
        <v>375</v>
      </c>
      <c r="D21" s="198" t="s">
        <v>376</v>
      </c>
      <c r="E21" s="197" t="s">
        <v>377</v>
      </c>
      <c r="F21" s="210">
        <v>64350.000000000007</v>
      </c>
      <c r="G21" s="206">
        <f>(1-[1]Содержание!$D$12/100)*Таблица43[[#This Row],[RRP*, руб. с НДС 22%]]</f>
        <v>64350.000000000007</v>
      </c>
      <c r="H21" s="198" t="s">
        <v>374</v>
      </c>
    </row>
    <row r="22" spans="2:8" x14ac:dyDescent="0.25">
      <c r="B22" s="199"/>
      <c r="C22" s="197" t="s">
        <v>378</v>
      </c>
      <c r="D22" s="198" t="s">
        <v>379</v>
      </c>
      <c r="E22" s="197" t="s">
        <v>380</v>
      </c>
      <c r="F22" s="210">
        <v>77620</v>
      </c>
      <c r="G22" s="206">
        <f>(1-[1]Содержание!$D$12/100)*Таблица43[[#This Row],[RRP*, руб. с НДС 22%]]</f>
        <v>77620</v>
      </c>
      <c r="H22" s="198" t="s">
        <v>374</v>
      </c>
    </row>
    <row r="23" spans="2:8" x14ac:dyDescent="0.25">
      <c r="B23" s="199"/>
      <c r="C23" s="197" t="s">
        <v>381</v>
      </c>
      <c r="D23" s="198" t="s">
        <v>382</v>
      </c>
      <c r="E23" s="197" t="s">
        <v>383</v>
      </c>
      <c r="F23" s="210">
        <v>97020.000000000015</v>
      </c>
      <c r="G23" s="206">
        <f>(1-[1]Содержание!$D$12/100)*Таблица43[[#This Row],[RRP*, руб. с НДС 22%]]</f>
        <v>97020.000000000015</v>
      </c>
      <c r="H23" s="198" t="s">
        <v>374</v>
      </c>
    </row>
    <row r="24" spans="2:8" x14ac:dyDescent="0.25">
      <c r="B24" s="199"/>
      <c r="C24" s="197" t="s">
        <v>384</v>
      </c>
      <c r="D24" s="198" t="s">
        <v>385</v>
      </c>
      <c r="E24" s="197" t="s">
        <v>386</v>
      </c>
      <c r="F24" s="210">
        <v>99000.000000000015</v>
      </c>
      <c r="G24" s="206">
        <f>(1-[1]Содержание!$D$12/100)*Таблица43[[#This Row],[RRP*, руб. с НДС 22%]]</f>
        <v>99000.000000000015</v>
      </c>
      <c r="H24" s="198" t="s">
        <v>374</v>
      </c>
    </row>
    <row r="25" spans="2:8" x14ac:dyDescent="0.25">
      <c r="B25" s="199"/>
      <c r="C25" s="197" t="s">
        <v>387</v>
      </c>
      <c r="D25" s="198" t="s">
        <v>388</v>
      </c>
      <c r="E25" s="197" t="s">
        <v>389</v>
      </c>
      <c r="F25" s="210">
        <v>123750.00000000001</v>
      </c>
      <c r="G25" s="206">
        <f>(1-[1]Содержание!$D$12/100)*Таблица43[[#This Row],[RRP*, руб. с НДС 22%]]</f>
        <v>123750.00000000001</v>
      </c>
      <c r="H25" s="198" t="s">
        <v>374</v>
      </c>
    </row>
    <row r="26" spans="2:8" x14ac:dyDescent="0.25">
      <c r="B26" s="199"/>
      <c r="C26" s="211"/>
      <c r="D26" s="212"/>
      <c r="E26" s="213"/>
      <c r="F26" s="214"/>
      <c r="G26" s="215"/>
      <c r="H26" s="212"/>
    </row>
    <row r="27" spans="2:8" ht="94.5" x14ac:dyDescent="0.25">
      <c r="B27" s="199"/>
      <c r="C27" s="203"/>
      <c r="D27" s="207" t="s">
        <v>390</v>
      </c>
      <c r="E27" s="197"/>
      <c r="F27" s="205"/>
      <c r="G27" s="195"/>
      <c r="H27" s="196" t="s">
        <v>391</v>
      </c>
    </row>
    <row r="28" spans="2:8" ht="30" x14ac:dyDescent="0.25">
      <c r="B28" s="199"/>
      <c r="C28" s="197" t="s">
        <v>392</v>
      </c>
      <c r="D28" s="198" t="s">
        <v>393</v>
      </c>
      <c r="E28" s="197" t="s">
        <v>373</v>
      </c>
      <c r="F28" s="210">
        <v>53020.000000000007</v>
      </c>
      <c r="G28" s="206">
        <f>(1-[1]Содержание!$D$12/100)*Таблица43[[#This Row],[RRP*, руб. с НДС 22%]]</f>
        <v>53020.000000000007</v>
      </c>
      <c r="H28" s="198" t="s">
        <v>394</v>
      </c>
    </row>
    <row r="29" spans="2:8" ht="30" x14ac:dyDescent="0.25">
      <c r="B29" s="199"/>
      <c r="C29" s="197" t="s">
        <v>395</v>
      </c>
      <c r="D29" s="198" t="s">
        <v>396</v>
      </c>
      <c r="E29" s="197" t="s">
        <v>377</v>
      </c>
      <c r="F29" s="210">
        <v>64350.000000000007</v>
      </c>
      <c r="G29" s="206">
        <f>(1-[1]Содержание!$D$12/100)*Таблица43[[#This Row],[RRP*, руб. с НДС 22%]]</f>
        <v>64350.000000000007</v>
      </c>
      <c r="H29" s="198" t="s">
        <v>397</v>
      </c>
    </row>
    <row r="30" spans="2:8" ht="30" x14ac:dyDescent="0.25">
      <c r="B30" s="199"/>
      <c r="C30" s="197" t="s">
        <v>398</v>
      </c>
      <c r="D30" s="198" t="s">
        <v>399</v>
      </c>
      <c r="E30" s="197" t="s">
        <v>380</v>
      </c>
      <c r="F30" s="210">
        <v>77620</v>
      </c>
      <c r="G30" s="206">
        <f>(1-[1]Содержание!$D$12/100)*Таблица43[[#This Row],[RRP*, руб. с НДС 22%]]</f>
        <v>77620</v>
      </c>
      <c r="H30" s="198" t="s">
        <v>400</v>
      </c>
    </row>
    <row r="31" spans="2:8" ht="30" x14ac:dyDescent="0.25">
      <c r="B31" s="199"/>
      <c r="C31" s="197" t="s">
        <v>401</v>
      </c>
      <c r="D31" s="198" t="s">
        <v>402</v>
      </c>
      <c r="E31" s="197" t="s">
        <v>383</v>
      </c>
      <c r="F31" s="210">
        <v>97020.000000000015</v>
      </c>
      <c r="G31" s="206">
        <f>(1-[1]Содержание!$D$12/100)*Таблица43[[#This Row],[RRP*, руб. с НДС 22%]]</f>
        <v>97020.000000000015</v>
      </c>
      <c r="H31" s="198" t="s">
        <v>400</v>
      </c>
    </row>
    <row r="32" spans="2:8" ht="30" x14ac:dyDescent="0.25">
      <c r="B32" s="199"/>
      <c r="C32" s="197" t="s">
        <v>403</v>
      </c>
      <c r="D32" s="198" t="s">
        <v>404</v>
      </c>
      <c r="E32" s="197" t="s">
        <v>386</v>
      </c>
      <c r="F32" s="210">
        <v>99000.000000000015</v>
      </c>
      <c r="G32" s="206">
        <f>(1-[1]Содержание!$D$12/100)*Таблица43[[#This Row],[RRP*, руб. с НДС 22%]]</f>
        <v>99000.000000000015</v>
      </c>
      <c r="H32" s="198" t="s">
        <v>400</v>
      </c>
    </row>
    <row r="33" spans="2:8" ht="30" x14ac:dyDescent="0.25">
      <c r="B33" s="199"/>
      <c r="C33" s="197" t="s">
        <v>405</v>
      </c>
      <c r="D33" s="198" t="s">
        <v>406</v>
      </c>
      <c r="E33" s="197" t="s">
        <v>389</v>
      </c>
      <c r="F33" s="210">
        <v>123750.00000000001</v>
      </c>
      <c r="G33" s="206">
        <f>(1-[1]Содержание!$D$12/100)*Таблица43[[#This Row],[RRP*, руб. с НДС 22%]]</f>
        <v>123750.00000000001</v>
      </c>
      <c r="H33" s="198" t="s">
        <v>400</v>
      </c>
    </row>
    <row r="34" spans="2:8" x14ac:dyDescent="0.25">
      <c r="B34" s="199"/>
      <c r="C34" s="211"/>
      <c r="D34" s="212"/>
      <c r="E34" s="213"/>
      <c r="F34" s="214"/>
      <c r="G34" s="215"/>
      <c r="H34" s="212"/>
    </row>
    <row r="35" spans="2:8" ht="78.75" x14ac:dyDescent="0.25">
      <c r="B35" s="199"/>
      <c r="C35" s="203"/>
      <c r="D35" s="207" t="s">
        <v>407</v>
      </c>
      <c r="E35" s="203"/>
      <c r="F35" s="205"/>
      <c r="G35" s="195"/>
      <c r="H35" s="196" t="s">
        <v>408</v>
      </c>
    </row>
    <row r="36" spans="2:8" ht="30" x14ac:dyDescent="0.25">
      <c r="B36" s="199"/>
      <c r="C36" s="197" t="s">
        <v>409</v>
      </c>
      <c r="D36" s="198" t="s">
        <v>410</v>
      </c>
      <c r="E36" s="208" t="s">
        <v>411</v>
      </c>
      <c r="F36" s="206">
        <v>69130</v>
      </c>
      <c r="G36" s="206">
        <f>(1-[1]Содержание!$D$12/100)*Таблица43[[#This Row],[RRP*, руб. с НДС 22%]]</f>
        <v>69130</v>
      </c>
      <c r="H36" s="198" t="s">
        <v>412</v>
      </c>
    </row>
    <row r="37" spans="2:8" ht="30" x14ac:dyDescent="0.25">
      <c r="B37" s="199"/>
      <c r="C37" s="197" t="s">
        <v>413</v>
      </c>
      <c r="D37" s="198" t="s">
        <v>414</v>
      </c>
      <c r="E37" s="208" t="s">
        <v>415</v>
      </c>
      <c r="F37" s="206">
        <v>112720</v>
      </c>
      <c r="G37" s="206">
        <f>(1-[1]Содержание!$D$12/100)*Таблица43[[#This Row],[RRP*, руб. с НДС 22%]]</f>
        <v>112720</v>
      </c>
      <c r="H37" s="198" t="s">
        <v>412</v>
      </c>
    </row>
    <row r="38" spans="2:8" ht="30" x14ac:dyDescent="0.25">
      <c r="B38" s="199"/>
      <c r="C38" s="197" t="s">
        <v>416</v>
      </c>
      <c r="D38" s="198" t="s">
        <v>417</v>
      </c>
      <c r="E38" s="208" t="s">
        <v>418</v>
      </c>
      <c r="F38" s="206">
        <v>158390</v>
      </c>
      <c r="G38" s="206">
        <f>(1-[1]Содержание!$D$12/100)*Таблица43[[#This Row],[RRP*, руб. с НДС 22%]]</f>
        <v>158390</v>
      </c>
      <c r="H38" s="198" t="s">
        <v>412</v>
      </c>
    </row>
    <row r="39" spans="2:8" ht="30" x14ac:dyDescent="0.25">
      <c r="B39" s="209"/>
      <c r="C39" s="197" t="s">
        <v>419</v>
      </c>
      <c r="D39" s="198" t="s">
        <v>420</v>
      </c>
      <c r="E39" s="208" t="s">
        <v>421</v>
      </c>
      <c r="F39" s="206">
        <v>72430</v>
      </c>
      <c r="G39" s="206">
        <f>(1-[1]Содержание!$D$12/100)*Таблица43[[#This Row],[RRP*, руб. с НДС 22%]]</f>
        <v>72430</v>
      </c>
      <c r="H39" s="198" t="s">
        <v>412</v>
      </c>
    </row>
    <row r="40" spans="2:8" ht="30" x14ac:dyDescent="0.25">
      <c r="B40" s="199"/>
      <c r="C40" s="197" t="s">
        <v>422</v>
      </c>
      <c r="D40" s="198" t="s">
        <v>423</v>
      </c>
      <c r="E40" s="208" t="s">
        <v>424</v>
      </c>
      <c r="F40" s="206">
        <v>115910</v>
      </c>
      <c r="G40" s="206">
        <f>(1-[1]Содержание!$D$12/100)*Таблица43[[#This Row],[RRP*, руб. с НДС 22%]]</f>
        <v>115910</v>
      </c>
      <c r="H40" s="198" t="s">
        <v>412</v>
      </c>
    </row>
    <row r="41" spans="2:8" ht="30" x14ac:dyDescent="0.25">
      <c r="B41" s="199"/>
      <c r="C41" s="197" t="s">
        <v>425</v>
      </c>
      <c r="D41" s="198" t="s">
        <v>426</v>
      </c>
      <c r="E41" s="208" t="s">
        <v>427</v>
      </c>
      <c r="F41" s="206">
        <v>160250</v>
      </c>
      <c r="G41" s="206">
        <f>(1-[1]Содержание!$D$12/100)*Таблица43[[#This Row],[RRP*, руб. с НДС 22%]]</f>
        <v>160250</v>
      </c>
      <c r="H41" s="198" t="s">
        <v>412</v>
      </c>
    </row>
  </sheetData>
  <mergeCells count="1">
    <mergeCell ref="C15:E15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Содержание</vt:lpstr>
      <vt:lpstr>GASTROLINE</vt:lpstr>
      <vt:lpstr>SHKOLNIK</vt:lpstr>
      <vt:lpstr>DIN ванны охлаждаемые</vt:lpstr>
      <vt:lpstr>DIN мармиты</vt:lpstr>
      <vt:lpstr>DIN поверхность охлаждаемая</vt:lpstr>
      <vt:lpstr>DIN поверхность подогреваемая</vt:lpstr>
      <vt:lpstr>DIN супница</vt:lpstr>
      <vt:lpstr>CHEF&amp;SERV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 Маслёная</dc:creator>
  <cp:lastModifiedBy>Телкова Арина Сергеевна</cp:lastModifiedBy>
  <cp:lastPrinted>2025-08-25T08:15:29Z</cp:lastPrinted>
  <dcterms:created xsi:type="dcterms:W3CDTF">2025-03-11T08:35:07Z</dcterms:created>
  <dcterms:modified xsi:type="dcterms:W3CDTF">2026-10-14T08:49:44Z</dcterms:modified>
</cp:coreProperties>
</file>